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firstSheet="1" activeTab="4"/>
  </bookViews>
  <sheets>
    <sheet name="Table 1.1 Assets" sheetId="1" r:id="rId1"/>
    <sheet name="Table 1.2 Liabilities" sheetId="2" r:id="rId2"/>
    <sheet name="Table 1.3 Equity" sheetId="3" r:id="rId3"/>
    <sheet name="Table 2. Income Statemens - 1" sheetId="4" r:id="rId4"/>
    <sheet name="Table 2. Income Statements - 2" sheetId="5" r:id="rId5"/>
  </sheets>
  <definedNames>
    <definedName name="_xlnm.Print_Area" localSheetId="0">'Table 1.1 Assets'!$B$1:$G$57</definedName>
    <definedName name="_xlnm.Print_Area" localSheetId="1">'Table 1.2 Liabilities'!$A$1:$H$45</definedName>
    <definedName name="_xlnm.Print_Area" localSheetId="2">'Table 1.3 Equity'!$C$1:$H$41</definedName>
    <definedName name="_xlnm.Print_Area" localSheetId="3">'Table 2. Income Statemens - 1'!$A$1:$G$62</definedName>
    <definedName name="_xlnm.Print_Area" localSheetId="4">'Table 2. Income Statements - 2'!$A$1:$E$46</definedName>
  </definedNames>
  <calcPr fullCalcOnLoad="1"/>
</workbook>
</file>

<file path=xl/sharedStrings.xml><?xml version="1.0" encoding="utf-8"?>
<sst xmlns="http://schemas.openxmlformats.org/spreadsheetml/2006/main" count="418" uniqueCount="339">
  <si>
    <t>Шифър</t>
  </si>
  <si>
    <t>1.1.1.</t>
  </si>
  <si>
    <t>1.1.2.</t>
  </si>
  <si>
    <t>1.1.2.1.</t>
  </si>
  <si>
    <t>1.1.2.2.</t>
  </si>
  <si>
    <t>1.1.2.3.</t>
  </si>
  <si>
    <t>1.1.2.4.</t>
  </si>
  <si>
    <t>1.1.3.</t>
  </si>
  <si>
    <t>1.1.3.1.</t>
  </si>
  <si>
    <t>1.1.3.2.</t>
  </si>
  <si>
    <t>1.1.3.3.</t>
  </si>
  <si>
    <t>1.1.4.</t>
  </si>
  <si>
    <t>1.1.4.1.</t>
  </si>
  <si>
    <t>1.1.4.2.</t>
  </si>
  <si>
    <t>1.1.4.3.</t>
  </si>
  <si>
    <t>1.1.5.</t>
  </si>
  <si>
    <t>1.1.5.1.</t>
  </si>
  <si>
    <t>1.1.5.2.</t>
  </si>
  <si>
    <t>1.1.6.</t>
  </si>
  <si>
    <t>1.1.6.1.</t>
  </si>
  <si>
    <t>1.1.6.2.</t>
  </si>
  <si>
    <t>1.1.7.</t>
  </si>
  <si>
    <t>1.1.7.1.</t>
  </si>
  <si>
    <t>1.1.7.2.</t>
  </si>
  <si>
    <t>1.1.7.3.</t>
  </si>
  <si>
    <t>1.1.7.4.</t>
  </si>
  <si>
    <t>1.1.7.5.</t>
  </si>
  <si>
    <t>1.1.8.</t>
  </si>
  <si>
    <t>1.1.9.</t>
  </si>
  <si>
    <t>1.1.9.1.</t>
  </si>
  <si>
    <t>1.1.9.2.</t>
  </si>
  <si>
    <t>1.1.10.</t>
  </si>
  <si>
    <t>1.1.10.1.</t>
  </si>
  <si>
    <t>1.1.10.2.</t>
  </si>
  <si>
    <t>1.1.11.</t>
  </si>
  <si>
    <t>1.1.12.</t>
  </si>
  <si>
    <t>1.1.12.1.</t>
  </si>
  <si>
    <t>1.1.12.2.</t>
  </si>
  <si>
    <t>1.1.13.</t>
  </si>
  <si>
    <t>1.1.14.</t>
  </si>
  <si>
    <t xml:space="preserve">Банка/Клон </t>
  </si>
  <si>
    <t>1.1.</t>
  </si>
  <si>
    <t>Форма</t>
  </si>
  <si>
    <t>Вариант</t>
  </si>
  <si>
    <t>Честота</t>
  </si>
  <si>
    <t>Дата/период</t>
  </si>
  <si>
    <t>Код на банката</t>
  </si>
  <si>
    <t>Финансови активи държани за търгуване</t>
  </si>
  <si>
    <t>Деривати държани за търгуване</t>
  </si>
  <si>
    <t>Капиталови инструменти</t>
  </si>
  <si>
    <t>Дългови инструменти</t>
  </si>
  <si>
    <t>Финансови активи, определени по справедлива стойност в печалбата или загубата</t>
  </si>
  <si>
    <t>Нетекущи активи и групи от активи за изваждане от употреба, класифицирани като държани за продажба</t>
  </si>
  <si>
    <t>Други активи</t>
  </si>
  <si>
    <t>Отложени данъчни активи</t>
  </si>
  <si>
    <t>Текущи данъчни активи</t>
  </si>
  <si>
    <t>Инвестиции в асоциирани, дъщерни и съвместни предприятия (осчетоводени, прилагайки капиталовия метод - включително репутация)</t>
  </si>
  <si>
    <t>Други нематериални активи</t>
  </si>
  <si>
    <t>Репутация</t>
  </si>
  <si>
    <t>Нематериални активи</t>
  </si>
  <si>
    <t>Инвестиционни имоти</t>
  </si>
  <si>
    <t>Имоти, машини и съоръжения</t>
  </si>
  <si>
    <t>Материални активи</t>
  </si>
  <si>
    <t xml:space="preserve">Промени в справедливата стойност на хеджирани позиции в портфейл, хеджиран за лихвен риск </t>
  </si>
  <si>
    <t>Хеджиране на справедлива стойност при лихвен риск</t>
  </si>
  <si>
    <t>Хеджиране на нетна инвестиция в чуждестранна дейност</t>
  </si>
  <si>
    <t>Хеджиране на паричен поток</t>
  </si>
  <si>
    <t>Хеджиране на справедлива стойност</t>
  </si>
  <si>
    <t>Деривати - Отчитане на хеджиране</t>
  </si>
  <si>
    <t>Кредити и аванси</t>
  </si>
  <si>
    <t>Инвестиции държани до падеж</t>
  </si>
  <si>
    <t>Кредити и вземания (включително финансов лизинг)</t>
  </si>
  <si>
    <t>Финансови активи на разположение за продажба</t>
  </si>
  <si>
    <t>Балансова стойност</t>
  </si>
  <si>
    <t>Хеджиране на паричен поток при лихвен риск</t>
  </si>
  <si>
    <t>ОБЩО АКТИВИ</t>
  </si>
  <si>
    <t>1.2.1.</t>
  </si>
  <si>
    <t>1.2.2.</t>
  </si>
  <si>
    <t>1.2.2.1.</t>
  </si>
  <si>
    <t>1.2.2.2.</t>
  </si>
  <si>
    <t>1.2.2.3.</t>
  </si>
  <si>
    <t>1.2.2.4.</t>
  </si>
  <si>
    <t>1.2.2.5.</t>
  </si>
  <si>
    <t>1.2.2.6.</t>
  </si>
  <si>
    <t>1.2.3.</t>
  </si>
  <si>
    <t>1.2.3.1.</t>
  </si>
  <si>
    <t>1.2.3.2.</t>
  </si>
  <si>
    <t>1.2.3.3.</t>
  </si>
  <si>
    <t>1.2.3.4.</t>
  </si>
  <si>
    <t>1.2.3.5.</t>
  </si>
  <si>
    <t>1.2.4.</t>
  </si>
  <si>
    <t>1.2.4.1.</t>
  </si>
  <si>
    <t>1.2.4.2.</t>
  </si>
  <si>
    <t>1.2.4.3.</t>
  </si>
  <si>
    <t>1.2.4.4.</t>
  </si>
  <si>
    <t>1.2.4.5.</t>
  </si>
  <si>
    <t>1.2.5.</t>
  </si>
  <si>
    <t>1.2.6.</t>
  </si>
  <si>
    <t>1.2.6.1.</t>
  </si>
  <si>
    <t>1.2.6.2.</t>
  </si>
  <si>
    <t>1.2.6.3.</t>
  </si>
  <si>
    <t>1.2.6.4.</t>
  </si>
  <si>
    <t>1.2.6.5.</t>
  </si>
  <si>
    <t>1.2.7.</t>
  </si>
  <si>
    <t>1.2.8.</t>
  </si>
  <si>
    <t>1.2.8.1.</t>
  </si>
  <si>
    <t>1.2.8.2.</t>
  </si>
  <si>
    <t>1.2.8.3.</t>
  </si>
  <si>
    <t>1.2.8.4.</t>
  </si>
  <si>
    <t>1.2.8.5.</t>
  </si>
  <si>
    <t>1.2.8.6.</t>
  </si>
  <si>
    <t>1.2.9.</t>
  </si>
  <si>
    <t>1.2.9.1.</t>
  </si>
  <si>
    <t>1.2.9.2.</t>
  </si>
  <si>
    <t>1.2.10.</t>
  </si>
  <si>
    <t>1.2.11.</t>
  </si>
  <si>
    <t>1.2.12.</t>
  </si>
  <si>
    <t>Депозити от централни банки</t>
  </si>
  <si>
    <t>Финансови пасиви държани за търгуване</t>
  </si>
  <si>
    <t>Къси позиции</t>
  </si>
  <si>
    <t>Депозити от кредитни институции</t>
  </si>
  <si>
    <t>Депозити (други, различни от кредитни институции)</t>
  </si>
  <si>
    <t>Дългови сертификати (включително облигации с намерение за обратно изкупуване в кратък срок)</t>
  </si>
  <si>
    <t>Други финансови пасиви държани за търгуване</t>
  </si>
  <si>
    <t xml:space="preserve">Финансови пасиви, определени по справедлива стойност в печалбата или загубата </t>
  </si>
  <si>
    <t>Дългови сертификати (включително облигации)</t>
  </si>
  <si>
    <t>Подчинени пасиви</t>
  </si>
  <si>
    <t>Други финансови пасиви, определени по справедлива стойност в печалбата или загубата</t>
  </si>
  <si>
    <t>Финансови пасиви оценявани по амортизирана стойност</t>
  </si>
  <si>
    <t>Финансови пасиви, свързани с прехвърлени финансови активи</t>
  </si>
  <si>
    <t>Деривати - отчитане на хеджиране</t>
  </si>
  <si>
    <t>Провизии</t>
  </si>
  <si>
    <t>Преструктурирани</t>
  </si>
  <si>
    <t>Висящи спорове и данъчни спорове</t>
  </si>
  <si>
    <t>Пенсии и други задължения свързани с обявени компенсации при пенсиониране</t>
  </si>
  <si>
    <t>Кредитни ангажименти и гаранции</t>
  </si>
  <si>
    <t>Обременяващи договори</t>
  </si>
  <si>
    <t>Други провизии</t>
  </si>
  <si>
    <t>Данъчни пасиви</t>
  </si>
  <si>
    <t>Текущи данъчни пасиви</t>
  </si>
  <si>
    <t>Отложени данъчни пасиви</t>
  </si>
  <si>
    <t>Други пасиви</t>
  </si>
  <si>
    <t>Дялов капитал, платим при поискване (например кооперативни акции)</t>
  </si>
  <si>
    <t>Пасиви включени в групи от пасиви за изваждане от употреба, класифицирани като държани за продажба</t>
  </si>
  <si>
    <t>ОБЩО ПАСИВИ</t>
  </si>
  <si>
    <t>1.3.1.</t>
  </si>
  <si>
    <t>Емитиран капитал</t>
  </si>
  <si>
    <t>1.3.1.1.</t>
  </si>
  <si>
    <t>Внесен капитал</t>
  </si>
  <si>
    <t>1.3.1.2.</t>
  </si>
  <si>
    <t>Поискан, но невнесен капитал</t>
  </si>
  <si>
    <t>1.3.2.</t>
  </si>
  <si>
    <t>Премиен резерв</t>
  </si>
  <si>
    <t>1.3.3.</t>
  </si>
  <si>
    <t>Друг капитал</t>
  </si>
  <si>
    <t>1.3.3.1.</t>
  </si>
  <si>
    <t>Капиталов компонент от финансови инструменти</t>
  </si>
  <si>
    <t>1.3.3.2.</t>
  </si>
  <si>
    <t>Други капиталови инструменти</t>
  </si>
  <si>
    <t>1.3.4.</t>
  </si>
  <si>
    <t>Преоценъчни резерви и други оценъчни разлики от:</t>
  </si>
  <si>
    <t>1.3.4.1.</t>
  </si>
  <si>
    <t>1.3.4.2.</t>
  </si>
  <si>
    <t>1.3.4.3.</t>
  </si>
  <si>
    <t>Хеджиране на нетна инвестиция в чуждестранна дейност (ефективна част)</t>
  </si>
  <si>
    <t>1.3.4.4.</t>
  </si>
  <si>
    <t>Превръщане в чуждестранна валута</t>
  </si>
  <si>
    <t>1.3.4.5.</t>
  </si>
  <si>
    <t>Хеджиране на паричен поток (ефективна част)</t>
  </si>
  <si>
    <t>1.3.4.6.</t>
  </si>
  <si>
    <t>1.3.4.7.</t>
  </si>
  <si>
    <t>Нетекущи активи или групи от активи за изваждане от употреба, държани за продажба</t>
  </si>
  <si>
    <t>1.3.4.8.</t>
  </si>
  <si>
    <t>Други позиции</t>
  </si>
  <si>
    <t>1.3.5.</t>
  </si>
  <si>
    <t>Резерви (включително неразпределени печалби)</t>
  </si>
  <si>
    <t>1.3.6.</t>
  </si>
  <si>
    <t>1.3.7.</t>
  </si>
  <si>
    <t>Доход от текущата година</t>
  </si>
  <si>
    <t>1.3.8.</t>
  </si>
  <si>
    <t>1.3.9.</t>
  </si>
  <si>
    <t>Малцинствено участие</t>
  </si>
  <si>
    <t>1.3.9.1.</t>
  </si>
  <si>
    <t>Преоценъчни резерви и други оценъчни разлики</t>
  </si>
  <si>
    <t>1.3.9.2.</t>
  </si>
  <si>
    <t>1.3.</t>
  </si>
  <si>
    <t>1.2.1.3</t>
  </si>
  <si>
    <t>Други финансови пасиви оценявани по амортизирана стойност</t>
  </si>
  <si>
    <t>Дата</t>
  </si>
  <si>
    <r>
      <t xml:space="preserve">1. </t>
    </r>
    <r>
      <rPr>
        <b/>
        <u val="single"/>
        <sz val="12"/>
        <rFont val="Arial"/>
        <family val="2"/>
      </rPr>
      <t>Баланс</t>
    </r>
  </si>
  <si>
    <t>Обратно изкупени (съкровищни акции)</t>
  </si>
  <si>
    <t>Междинни дивиденти</t>
  </si>
  <si>
    <t>РКФОСНБ-БН-БАПК-Б/К-01</t>
  </si>
  <si>
    <t>ОБЩО КАПИТАЛ</t>
  </si>
  <si>
    <t>ОБЩО ПАСИВИ И КАПИТАЛ</t>
  </si>
  <si>
    <t>Подпис                                                                                                      _________________________</t>
  </si>
  <si>
    <t>Активи</t>
  </si>
  <si>
    <t>Пасиви</t>
  </si>
  <si>
    <t>РКФОСНБ-БН-ОД-Б/К-02</t>
  </si>
  <si>
    <r>
      <t xml:space="preserve">2. </t>
    </r>
    <r>
      <rPr>
        <b/>
        <u val="single"/>
        <sz val="12"/>
        <rFont val="Arial"/>
        <family val="2"/>
      </rPr>
      <t>Отчет за доходите</t>
    </r>
  </si>
  <si>
    <t>Продължаващи (непреустановени) дейности</t>
  </si>
  <si>
    <t>Обща сума</t>
  </si>
  <si>
    <t>2.1.</t>
  </si>
  <si>
    <t>Финансови и оперативни приходи и разходи</t>
  </si>
  <si>
    <t>2.1.1.</t>
  </si>
  <si>
    <t>Приход от лихви</t>
  </si>
  <si>
    <t>2.1.1.1.</t>
  </si>
  <si>
    <t>Парични средства и парични салда при централни банки</t>
  </si>
  <si>
    <t>2.1.1.2.</t>
  </si>
  <si>
    <t>2.1.1.3.</t>
  </si>
  <si>
    <t>2.1.1.4.</t>
  </si>
  <si>
    <t>2.1.1.5.</t>
  </si>
  <si>
    <t>2.1.1.6.</t>
  </si>
  <si>
    <t>2.1.1.7.</t>
  </si>
  <si>
    <t>Деривати- отчитане на хеджиране на лихвен риск</t>
  </si>
  <si>
    <t>2.1.1.8.</t>
  </si>
  <si>
    <t>2.1.2.</t>
  </si>
  <si>
    <t>Разход за лихви</t>
  </si>
  <si>
    <t>2.1.2.1.</t>
  </si>
  <si>
    <t>2.1.2.2.</t>
  </si>
  <si>
    <t>2.1.2.3.</t>
  </si>
  <si>
    <t>2.1.2.4.</t>
  </si>
  <si>
    <t>Финансови пасиви, оценявани по амортизирана стойност</t>
  </si>
  <si>
    <t>2.1.2.5.</t>
  </si>
  <si>
    <t>Деривати - отчитане на хеджиране на лихвен риск</t>
  </si>
  <si>
    <t>2.1.2.6.</t>
  </si>
  <si>
    <t>2.1.3.</t>
  </si>
  <si>
    <t>Разходи за акционерен капитал, подлежащ на изплащане</t>
  </si>
  <si>
    <t>2.1.4.</t>
  </si>
  <si>
    <t>Приход от дивиденти</t>
  </si>
  <si>
    <t>2.1.4.1.</t>
  </si>
  <si>
    <t>Финансови активи държани за търгуване (ако отчитането е отделено)</t>
  </si>
  <si>
    <t>2.1.4.2.</t>
  </si>
  <si>
    <t>2.1.4.3.</t>
  </si>
  <si>
    <t>2.1.5.</t>
  </si>
  <si>
    <t>Приходи от такси и комисионни</t>
  </si>
  <si>
    <t>2.1.6.</t>
  </si>
  <si>
    <t>Разходи за такси и комисионни</t>
  </si>
  <si>
    <t>2.1.7.</t>
  </si>
  <si>
    <t>Нетни реализирани печалби (загуби) от финансови активи и финансови пасиви, неоценявани по справедлива стойност в печалбата или загубата</t>
  </si>
  <si>
    <t>2.1.7.1.</t>
  </si>
  <si>
    <t>2.1.7.2.</t>
  </si>
  <si>
    <t>Кредити и вземания (включително финансов лизниг)</t>
  </si>
  <si>
    <t>2.1.7.3.</t>
  </si>
  <si>
    <t>2.1.7.4.</t>
  </si>
  <si>
    <t>2.1.7.5.</t>
  </si>
  <si>
    <t>Други</t>
  </si>
  <si>
    <t>2.1.8.</t>
  </si>
  <si>
    <t>Нетни печалби (загуби) от финансови активи и пасиви държани за търгуване</t>
  </si>
  <si>
    <t>2.1.8.1.</t>
  </si>
  <si>
    <t>Капиталови инструменти и свързани с тях деривати</t>
  </si>
  <si>
    <t>2.1.8.2.</t>
  </si>
  <si>
    <t>Лихвени инструменти и свързани с тях деривати</t>
  </si>
  <si>
    <t>2.1.8.3.</t>
  </si>
  <si>
    <t>Валутна търговия</t>
  </si>
  <si>
    <t>2.1.8.4.</t>
  </si>
  <si>
    <t>Инструменти за кредитен риск и свързани с тях деривати</t>
  </si>
  <si>
    <t>2.1.8.5.</t>
  </si>
  <si>
    <t>Стоки и свързани с тях деривати</t>
  </si>
  <si>
    <t>2.1.8.6.</t>
  </si>
  <si>
    <t>Други (включително хибридни деривати)</t>
  </si>
  <si>
    <t>2.1.9.</t>
  </si>
  <si>
    <t>Нетни печалби (загуби) от финансови активи и пасиви, определени по справедлива стойност в печалбата или загубата</t>
  </si>
  <si>
    <t>2.1.10.</t>
  </si>
  <si>
    <t>Нетни печалби (загуби) от отчитане на хеджиране</t>
  </si>
  <si>
    <t>2.1.11.</t>
  </si>
  <si>
    <t>Нетни валутни разлики</t>
  </si>
  <si>
    <t>2.1.12.</t>
  </si>
  <si>
    <t>Нетни печалби (загуби) от отписани активи, различни от тези държани за продажба</t>
  </si>
  <si>
    <t>2.1.13.</t>
  </si>
  <si>
    <t>Други оперативни приходи</t>
  </si>
  <si>
    <t>2.1.14.</t>
  </si>
  <si>
    <t>Други оперативни разходи</t>
  </si>
  <si>
    <t>01</t>
  </si>
  <si>
    <t>2.2.</t>
  </si>
  <si>
    <t>Административни разходи</t>
  </si>
  <si>
    <t>2.2.1.</t>
  </si>
  <si>
    <t>Разходи за персонала</t>
  </si>
  <si>
    <t>2.2.2.</t>
  </si>
  <si>
    <t>Общи и административни разходи</t>
  </si>
  <si>
    <t>2.3.</t>
  </si>
  <si>
    <t>Амортизация</t>
  </si>
  <si>
    <t>2.3.1.</t>
  </si>
  <si>
    <t>2.3.2.</t>
  </si>
  <si>
    <t>2.3.3.</t>
  </si>
  <si>
    <t>Нематериални активи (различни от репутация)</t>
  </si>
  <si>
    <t>2.4.</t>
  </si>
  <si>
    <t>2.5.</t>
  </si>
  <si>
    <t>Обезценка</t>
  </si>
  <si>
    <t>2.5.1.</t>
  </si>
  <si>
    <t>Обезценка на финансови активи неоценявани по справедлива стойност в печалбата или загубата</t>
  </si>
  <si>
    <t>2.5.1.1.</t>
  </si>
  <si>
    <t>Финансови активи оценявани по себестойност (некотирани капиталови)</t>
  </si>
  <si>
    <t>2.5.1.2.</t>
  </si>
  <si>
    <t>2.5.1.3.</t>
  </si>
  <si>
    <t>2.5.1.4.</t>
  </si>
  <si>
    <t xml:space="preserve">Инвестиции държани до падеж </t>
  </si>
  <si>
    <t>2.5.2.</t>
  </si>
  <si>
    <t>Обезценка на нефинансови активи</t>
  </si>
  <si>
    <t>2.5.2.1.</t>
  </si>
  <si>
    <t>2.5.2.2.</t>
  </si>
  <si>
    <t>2.5.2.3.</t>
  </si>
  <si>
    <t>2.5.2.4.</t>
  </si>
  <si>
    <t>2.5.2.5.</t>
  </si>
  <si>
    <t>Инвестиции в асоциирани и съвместни предприятия, осчетоводени, прилагайки капиталовия метод</t>
  </si>
  <si>
    <t>2.5.2.6.</t>
  </si>
  <si>
    <t>2.6.</t>
  </si>
  <si>
    <t>Отрицателна репутация, призната незабавно в печалбата или загубата</t>
  </si>
  <si>
    <t>2.7.</t>
  </si>
  <si>
    <t>Дял от печалбата или загубата в асоциирани и съвместни предприятия осчетоводен, прилагайки капиталовия метод</t>
  </si>
  <si>
    <t>2.8.</t>
  </si>
  <si>
    <t xml:space="preserve">Печалба или загуба от нетекущи активи и групи от активи за изваждане от употреба, класифицирани като държани за продажба и неопределени за преустановени дейности   </t>
  </si>
  <si>
    <t>2.9.</t>
  </si>
  <si>
    <t>ОБЩО ПЕЧАЛБА ИЛИ ЗАГУБА ОТ ПРОДЪЛЖАВАЩИ (НЕПРЕУСТАНОВЕНИ) ДЕЙНОСТИ ПРЕДИ ДАНЪЦИ</t>
  </si>
  <si>
    <t>2.10.</t>
  </si>
  <si>
    <t>Данъчен разход (приход) свързан с печалбата или загубата от  продължаващи (непреустановени) дейности</t>
  </si>
  <si>
    <t>2.11.</t>
  </si>
  <si>
    <t>ОБЩО ПЕЧАЛБА ИЛИ ЗАГУБА ОТ ПРОДЪЛЖАВАЩИ (НЕПРЕУСТАНОВЕНИ) ДЕЙНОСТИ СЛЕД ДАНЪЦИ</t>
  </si>
  <si>
    <t>2.12.</t>
  </si>
  <si>
    <t xml:space="preserve">Печалба или загуба след данъци от преустановени дейности    </t>
  </si>
  <si>
    <t>2.13.</t>
  </si>
  <si>
    <t>ОБЩО ПЕЧАЛБА ИЛИ ЗАГУБА СЛЕД ДАНЪЦИ И ПРЕУСТАНОВЕНИ ДЕЙНОСТИ</t>
  </si>
  <si>
    <t>2.14.</t>
  </si>
  <si>
    <t>Печалба или загуба, принадлежаща на малцинственото участие</t>
  </si>
  <si>
    <t>2.15.</t>
  </si>
  <si>
    <t>ПЕЧАЛБА ИЛИ ЗАГУБА, ПРИНАДЛЕЖАЩА НА АКЦИОНЕРИТЕ НА МАЙКАТА</t>
  </si>
  <si>
    <t>Лева</t>
  </si>
  <si>
    <t>Евро</t>
  </si>
  <si>
    <t>Други валути</t>
  </si>
  <si>
    <t>Данъчни активи</t>
  </si>
  <si>
    <t>Финансови активи, определени по справедлива стойност в печалбата или загубата (ако отчитането е отделено)</t>
  </si>
  <si>
    <t>Финансови пасиви държани за търгуване (ако отчитането е отделено)</t>
  </si>
  <si>
    <t>Финансови пасиви, определени по справедлива стойност в печалбата или загубата (ако отчитането е отделено)</t>
  </si>
  <si>
    <t>NASB9620</t>
  </si>
  <si>
    <t xml:space="preserve">Отговорен служител (име и телефон)   Иван Личев  9306306                                                  </t>
  </si>
  <si>
    <r>
      <t xml:space="preserve">                                           2)  Сашо  Чакалски                                  </t>
    </r>
    <r>
      <rPr>
        <b/>
        <sz val="10"/>
        <rFont val="Arial"/>
        <family val="2"/>
      </rPr>
      <t>_________________________</t>
    </r>
  </si>
  <si>
    <r>
      <t xml:space="preserve">Изпълнителен директор: 1) Владимир  Гюлев                                                                    </t>
    </r>
    <r>
      <rPr>
        <b/>
        <sz val="10"/>
        <rFont val="Arial"/>
        <family val="2"/>
      </rPr>
      <t>_________________________</t>
    </r>
  </si>
  <si>
    <r>
      <t xml:space="preserve">                                                 2) Илия  Караниколов                                      </t>
    </r>
    <r>
      <rPr>
        <b/>
        <sz val="10"/>
        <rFont val="Arial"/>
        <family val="2"/>
      </rPr>
      <t>_________________________</t>
    </r>
  </si>
  <si>
    <t xml:space="preserve">ГРУПА БЪЛГАРСКА  БАНКА  ЗА РАЗВИТИЕ  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</si>
</sst>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_-* #,##0.0_-;\-* #,##0.0_-;_-* &quot;-&quot;??_-;_-@_-"/>
    <numFmt numFmtId="186" formatCode="_-* #,##0_-;\-* #,##0_-;_-* &quot;-&quot;??_-;_-@_-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0"/>
      <name val="HebarCondensedCYR"/>
      <family val="0"/>
    </font>
    <font>
      <sz val="8"/>
      <name val="Arial"/>
      <family val="2"/>
    </font>
    <font>
      <b/>
      <sz val="10"/>
      <name val="Times New Roman Cyr"/>
      <family val="0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3" fillId="0" borderId="13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5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wrapText="1"/>
    </xf>
    <xf numFmtId="0" fontId="11" fillId="0" borderId="18" xfId="0" applyNumberFormat="1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 indent="1"/>
    </xf>
    <xf numFmtId="3" fontId="4" fillId="0" borderId="14" xfId="0" applyNumberFormat="1" applyFont="1" applyFill="1" applyBorder="1" applyAlignment="1">
      <alignment wrapText="1"/>
    </xf>
    <xf numFmtId="179" fontId="0" fillId="0" borderId="0" xfId="42" applyFon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wrapText="1"/>
    </xf>
    <xf numFmtId="3" fontId="12" fillId="0" borderId="20" xfId="0" applyNumberFormat="1" applyFont="1" applyFill="1" applyBorder="1" applyAlignment="1">
      <alignment horizontal="right" vertical="top" wrapText="1"/>
    </xf>
    <xf numFmtId="3" fontId="12" fillId="0" borderId="21" xfId="0" applyNumberFormat="1" applyFont="1" applyFill="1" applyBorder="1" applyAlignment="1">
      <alignment horizontal="right" vertical="top" wrapText="1"/>
    </xf>
    <xf numFmtId="0" fontId="14" fillId="0" borderId="22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left" vertical="top" wrapText="1"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2" fontId="9" fillId="0" borderId="23" xfId="0" applyNumberFormat="1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2" fontId="9" fillId="0" borderId="18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2" fontId="11" fillId="0" borderId="18" xfId="0" applyNumberFormat="1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8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justify" vertical="top" wrapText="1"/>
    </xf>
    <xf numFmtId="14" fontId="9" fillId="0" borderId="18" xfId="0" applyNumberFormat="1" applyFont="1" applyFill="1" applyBorder="1" applyAlignment="1">
      <alignment horizontal="left" vertical="top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9" fillId="0" borderId="25" xfId="0" applyNumberFormat="1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8" fillId="0" borderId="17" xfId="0" applyNumberFormat="1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7" fillId="0" borderId="22" xfId="0" applyFont="1" applyFill="1" applyBorder="1" applyAlignment="1">
      <alignment horizontal="left" vertical="top" wrapText="1"/>
    </xf>
    <xf numFmtId="171" fontId="18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28" xfId="0" applyFont="1" applyFill="1" applyBorder="1" applyAlignment="1">
      <alignment horizontal="left" vertical="top" wrapText="1" inden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top" wrapText="1"/>
    </xf>
    <xf numFmtId="0" fontId="5" fillId="0" borderId="2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textRotation="255" wrapTex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wrapText="1"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0" fontId="9" fillId="0" borderId="25" xfId="0" applyFont="1" applyFill="1" applyBorder="1" applyAlignment="1">
      <alignment horizontal="left" vertical="top" wrapText="1"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vertical="top" wrapText="1"/>
    </xf>
    <xf numFmtId="3" fontId="12" fillId="0" borderId="27" xfId="0" applyNumberFormat="1" applyFont="1" applyFill="1" applyBorder="1" applyAlignment="1">
      <alignment horizontal="center" vertical="top" wrapText="1"/>
    </xf>
    <xf numFmtId="3" fontId="12" fillId="0" borderId="31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/>
    </xf>
    <xf numFmtId="0" fontId="5" fillId="0" borderId="32" xfId="0" applyFont="1" applyFill="1" applyBorder="1" applyAlignment="1">
      <alignment horizontal="left"/>
    </xf>
    <xf numFmtId="0" fontId="0" fillId="0" borderId="32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8" fillId="0" borderId="29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textRotation="255" wrapText="1"/>
    </xf>
    <xf numFmtId="0" fontId="9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3" fontId="0" fillId="0" borderId="36" xfId="0" applyNumberFormat="1" applyFont="1" applyFill="1" applyBorder="1" applyAlignment="1">
      <alignment/>
    </xf>
    <xf numFmtId="0" fontId="0" fillId="0" borderId="19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vertical="top" wrapText="1"/>
    </xf>
    <xf numFmtId="3" fontId="12" fillId="0" borderId="34" xfId="0" applyNumberFormat="1" applyFont="1" applyFill="1" applyBorder="1" applyAlignment="1">
      <alignment horizontal="center" vertical="top" wrapText="1"/>
    </xf>
    <xf numFmtId="3" fontId="12" fillId="0" borderId="35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 indent="1"/>
    </xf>
    <xf numFmtId="0" fontId="0" fillId="0" borderId="0" xfId="0" applyFont="1" applyFill="1" applyAlignment="1">
      <alignment horizontal="center"/>
    </xf>
    <xf numFmtId="0" fontId="13" fillId="0" borderId="13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14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center" textRotation="255" wrapText="1"/>
    </xf>
    <xf numFmtId="0" fontId="8" fillId="0" borderId="28" xfId="0" applyFont="1" applyFill="1" applyBorder="1" applyAlignment="1">
      <alignment horizontal="center" textRotation="255" wrapText="1"/>
    </xf>
    <xf numFmtId="0" fontId="8" fillId="0" borderId="38" xfId="0" applyFont="1" applyFill="1" applyBorder="1" applyAlignment="1">
      <alignment horizontal="center" textRotation="255" wrapText="1"/>
    </xf>
    <xf numFmtId="0" fontId="8" fillId="0" borderId="17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justify" vertical="top" wrapText="1"/>
    </xf>
    <xf numFmtId="3" fontId="4" fillId="0" borderId="36" xfId="0" applyNumberFormat="1" applyFont="1" applyFill="1" applyBorder="1" applyAlignment="1">
      <alignment wrapText="1"/>
    </xf>
    <xf numFmtId="1" fontId="4" fillId="0" borderId="12" xfId="0" applyNumberFormat="1" applyFont="1" applyFill="1" applyBorder="1" applyAlignment="1">
      <alignment wrapText="1"/>
    </xf>
    <xf numFmtId="0" fontId="9" fillId="0" borderId="3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justify" vertical="center" wrapText="1"/>
    </xf>
    <xf numFmtId="3" fontId="4" fillId="0" borderId="10" xfId="0" applyNumberFormat="1" applyFont="1" applyFill="1" applyBorder="1" applyAlignment="1">
      <alignment wrapText="1"/>
    </xf>
    <xf numFmtId="1" fontId="4" fillId="0" borderId="14" xfId="0" applyNumberFormat="1" applyFont="1" applyFill="1" applyBorder="1" applyAlignment="1">
      <alignment wrapText="1"/>
    </xf>
    <xf numFmtId="0" fontId="9" fillId="0" borderId="37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justify" vertical="top" wrapText="1"/>
    </xf>
    <xf numFmtId="3" fontId="0" fillId="0" borderId="40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 wrapText="1"/>
    </xf>
    <xf numFmtId="0" fontId="9" fillId="0" borderId="41" xfId="0" applyFont="1" applyFill="1" applyBorder="1" applyAlignment="1">
      <alignment horizontal="left" vertical="top" wrapText="1"/>
    </xf>
    <xf numFmtId="0" fontId="0" fillId="0" borderId="42" xfId="0" applyFont="1" applyFill="1" applyBorder="1" applyAlignment="1">
      <alignment horizontal="justify" vertical="top" wrapText="1"/>
    </xf>
    <xf numFmtId="3" fontId="4" fillId="0" borderId="43" xfId="0" applyNumberFormat="1" applyFont="1" applyFill="1" applyBorder="1" applyAlignment="1">
      <alignment wrapText="1"/>
    </xf>
    <xf numFmtId="3" fontId="0" fillId="0" borderId="42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0" fontId="9" fillId="0" borderId="39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justify" vertical="top" wrapText="1"/>
    </xf>
    <xf numFmtId="3" fontId="4" fillId="0" borderId="12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>
      <alignment wrapText="1"/>
    </xf>
    <xf numFmtId="3" fontId="4" fillId="0" borderId="44" xfId="0" applyNumberFormat="1" applyFont="1" applyFill="1" applyBorder="1" applyAlignment="1">
      <alignment wrapText="1"/>
    </xf>
    <xf numFmtId="17" fontId="0" fillId="0" borderId="0" xfId="0" applyNumberFormat="1" applyFont="1" applyFill="1" applyAlignment="1">
      <alignment/>
    </xf>
    <xf numFmtId="0" fontId="0" fillId="0" borderId="37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7" xfId="0" applyFont="1" applyFill="1" applyBorder="1" applyAlignment="1">
      <alignment horizontal="left" vertical="top" wrapText="1"/>
    </xf>
    <xf numFmtId="0" fontId="10" fillId="0" borderId="37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vertical="top" wrapText="1"/>
    </xf>
    <xf numFmtId="0" fontId="5" fillId="0" borderId="31" xfId="0" applyFont="1" applyFill="1" applyBorder="1" applyAlignment="1">
      <alignment horizontal="center" textRotation="255" wrapText="1"/>
    </xf>
    <xf numFmtId="0" fontId="5" fillId="0" borderId="45" xfId="0" applyFont="1" applyFill="1" applyBorder="1" applyAlignment="1">
      <alignment horizontal="left" vertical="top" wrapText="1"/>
    </xf>
    <xf numFmtId="0" fontId="5" fillId="0" borderId="46" xfId="0" applyFont="1" applyFill="1" applyBorder="1" applyAlignment="1">
      <alignment horizontal="justify" vertical="top" wrapText="1"/>
    </xf>
    <xf numFmtId="3" fontId="19" fillId="0" borderId="47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 applyAlignment="1">
      <alignment horizontal="right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justify" vertical="top" wrapText="1"/>
    </xf>
    <xf numFmtId="3" fontId="19" fillId="0" borderId="14" xfId="0" applyNumberFormat="1" applyFont="1" applyFill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left" vertical="top" wrapText="1"/>
    </xf>
    <xf numFmtId="3" fontId="10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0" fontId="10" fillId="0" borderId="37" xfId="0" applyNumberFormat="1" applyFont="1" applyFill="1" applyBorder="1" applyAlignment="1">
      <alignment horizontal="left" vertical="top" wrapText="1"/>
    </xf>
    <xf numFmtId="0" fontId="10" fillId="0" borderId="48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vertical="top" wrapText="1"/>
    </xf>
    <xf numFmtId="3" fontId="10" fillId="0" borderId="16" xfId="0" applyNumberFormat="1" applyFont="1" applyFill="1" applyBorder="1" applyAlignment="1">
      <alignment horizontal="right" wrapText="1"/>
    </xf>
    <xf numFmtId="0" fontId="5" fillId="0" borderId="4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vertical="top" wrapText="1"/>
    </xf>
    <xf numFmtId="3" fontId="5" fillId="0" borderId="21" xfId="0" applyNumberFormat="1" applyFont="1" applyFill="1" applyBorder="1" applyAlignment="1">
      <alignment horizontal="right" wrapText="1"/>
    </xf>
    <xf numFmtId="0" fontId="10" fillId="0" borderId="50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vertical="top" wrapText="1"/>
    </xf>
    <xf numFmtId="3" fontId="10" fillId="0" borderId="52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="80" zoomScaleNormal="80" zoomScaleSheetLayoutView="75" zoomScalePageLayoutView="0" workbookViewId="0" topLeftCell="A49">
      <selection activeCell="D69" sqref="D69"/>
    </sheetView>
  </sheetViews>
  <sheetFormatPr defaultColWidth="9.140625" defaultRowHeight="12.75"/>
  <cols>
    <col min="1" max="1" width="1.421875" style="9" customWidth="1"/>
    <col min="2" max="2" width="8.7109375" style="9" customWidth="1"/>
    <col min="3" max="3" width="59.28125" style="9" customWidth="1"/>
    <col min="4" max="4" width="18.28125" style="12" customWidth="1"/>
    <col min="5" max="5" width="11.00390625" style="12" customWidth="1"/>
    <col min="6" max="6" width="10.8515625" style="12" bestFit="1" customWidth="1"/>
    <col min="7" max="7" width="10.421875" style="12" customWidth="1"/>
    <col min="8" max="8" width="23.8515625" style="9" customWidth="1"/>
    <col min="9" max="9" width="17.7109375" style="9" customWidth="1"/>
    <col min="10" max="10" width="18.00390625" style="9" customWidth="1"/>
    <col min="11" max="11" width="15.140625" style="9" bestFit="1" customWidth="1"/>
    <col min="12" max="16384" width="9.140625" style="9" customWidth="1"/>
  </cols>
  <sheetData>
    <row r="1" ht="12.75">
      <c r="B1" s="11"/>
    </row>
    <row r="2" spans="2:3" ht="12.75">
      <c r="B2" s="11"/>
      <c r="C2" s="11"/>
    </row>
    <row r="3" spans="2:3" ht="12.75">
      <c r="B3" s="11"/>
      <c r="C3" s="11"/>
    </row>
    <row r="4" spans="2:4" ht="12.75">
      <c r="B4" s="11"/>
      <c r="D4" s="13"/>
    </row>
    <row r="5" spans="2:3" ht="12.75">
      <c r="B5" s="11"/>
      <c r="C5" s="11"/>
    </row>
    <row r="6" spans="1:6" ht="12.75">
      <c r="A6" s="11" t="s">
        <v>40</v>
      </c>
      <c r="C6" s="14" t="s">
        <v>338</v>
      </c>
      <c r="D6" s="15" t="s">
        <v>42</v>
      </c>
      <c r="E6" s="15" t="s">
        <v>43</v>
      </c>
      <c r="F6" s="15" t="s">
        <v>44</v>
      </c>
    </row>
    <row r="7" spans="2:3" ht="12.75">
      <c r="B7" s="11"/>
      <c r="C7" s="11"/>
    </row>
    <row r="8" spans="4:6" ht="12.75">
      <c r="D8" s="16" t="s">
        <v>192</v>
      </c>
      <c r="E8" s="17" t="s">
        <v>273</v>
      </c>
      <c r="F8" s="17" t="s">
        <v>273</v>
      </c>
    </row>
    <row r="9" spans="2:6" ht="12.75">
      <c r="B9" s="11"/>
      <c r="C9" s="11"/>
      <c r="D9" s="18"/>
      <c r="E9" s="18"/>
      <c r="F9" s="18"/>
    </row>
    <row r="10" spans="2:6" ht="12.75">
      <c r="B10" s="11"/>
      <c r="C10" s="11"/>
      <c r="D10" s="18" t="s">
        <v>45</v>
      </c>
      <c r="E10" s="19">
        <v>41153</v>
      </c>
      <c r="F10" s="19">
        <v>41182</v>
      </c>
    </row>
    <row r="11" spans="2:6" ht="12.75">
      <c r="B11" s="11"/>
      <c r="C11" s="11"/>
      <c r="D11" s="18"/>
      <c r="E11" s="18"/>
      <c r="F11" s="18"/>
    </row>
    <row r="12" spans="2:6" ht="12.75">
      <c r="B12" s="11"/>
      <c r="C12" s="11"/>
      <c r="D12" s="18" t="s">
        <v>46</v>
      </c>
      <c r="E12" s="20" t="s">
        <v>333</v>
      </c>
      <c r="F12" s="18"/>
    </row>
    <row r="13" spans="2:3" ht="12.75">
      <c r="B13" s="11"/>
      <c r="C13" s="11"/>
    </row>
    <row r="14" spans="2:3" ht="15.75">
      <c r="B14" s="11"/>
      <c r="C14" s="21" t="s">
        <v>189</v>
      </c>
    </row>
    <row r="15" spans="2:4" ht="13.5" thickBot="1">
      <c r="B15" s="11"/>
      <c r="C15" s="11"/>
      <c r="D15" s="22"/>
    </row>
    <row r="16" spans="2:7" ht="71.25" customHeight="1" thickBot="1">
      <c r="B16" s="43" t="s">
        <v>0</v>
      </c>
      <c r="C16" s="43" t="s">
        <v>196</v>
      </c>
      <c r="D16" s="23" t="s">
        <v>73</v>
      </c>
      <c r="E16" s="24" t="s">
        <v>326</v>
      </c>
      <c r="F16" s="24" t="s">
        <v>327</v>
      </c>
      <c r="G16" s="23" t="s">
        <v>328</v>
      </c>
    </row>
    <row r="17" spans="2:7" ht="17.25" customHeight="1" thickBot="1">
      <c r="B17" s="44">
        <v>1</v>
      </c>
      <c r="C17" s="44">
        <v>2</v>
      </c>
      <c r="D17" s="25">
        <v>3</v>
      </c>
      <c r="E17" s="26">
        <v>4</v>
      </c>
      <c r="F17" s="26">
        <v>5</v>
      </c>
      <c r="G17" s="26">
        <v>6</v>
      </c>
    </row>
    <row r="18" spans="2:7" ht="17.25" customHeight="1">
      <c r="B18" s="45" t="s">
        <v>1</v>
      </c>
      <c r="C18" s="46" t="s">
        <v>207</v>
      </c>
      <c r="D18" s="27">
        <f aca="true" t="shared" si="0" ref="D18:D55">SUM(E18:G18)</f>
        <v>65723</v>
      </c>
      <c r="E18" s="3">
        <v>62196</v>
      </c>
      <c r="F18" s="3">
        <v>3521</v>
      </c>
      <c r="G18" s="4">
        <v>6</v>
      </c>
    </row>
    <row r="19" spans="2:7" ht="15" customHeight="1">
      <c r="B19" s="47" t="s">
        <v>2</v>
      </c>
      <c r="C19" s="48" t="s">
        <v>47</v>
      </c>
      <c r="D19" s="28">
        <f t="shared" si="0"/>
        <v>3635</v>
      </c>
      <c r="E19" s="5">
        <f>SUM(E20:E23)</f>
        <v>420</v>
      </c>
      <c r="F19" s="5">
        <f>SUM(F20:F23)</f>
        <v>3215</v>
      </c>
      <c r="G19" s="6">
        <f>SUM(G20:G23)</f>
        <v>0</v>
      </c>
    </row>
    <row r="20" spans="2:7" ht="15" customHeight="1">
      <c r="B20" s="29" t="s">
        <v>3</v>
      </c>
      <c r="C20" s="30" t="s">
        <v>48</v>
      </c>
      <c r="D20" s="28">
        <f t="shared" si="0"/>
        <v>3635</v>
      </c>
      <c r="E20" s="5">
        <v>420</v>
      </c>
      <c r="F20" s="5">
        <v>3215</v>
      </c>
      <c r="G20" s="6">
        <v>0</v>
      </c>
    </row>
    <row r="21" spans="2:7" ht="15.75" customHeight="1">
      <c r="B21" s="49" t="s">
        <v>4</v>
      </c>
      <c r="C21" s="30" t="s">
        <v>49</v>
      </c>
      <c r="D21" s="28">
        <f t="shared" si="0"/>
        <v>0</v>
      </c>
      <c r="E21" s="5">
        <v>0</v>
      </c>
      <c r="F21" s="5">
        <v>0</v>
      </c>
      <c r="G21" s="6">
        <v>0</v>
      </c>
    </row>
    <row r="22" spans="2:7" ht="15" customHeight="1">
      <c r="B22" s="50" t="s">
        <v>5</v>
      </c>
      <c r="C22" s="30" t="s">
        <v>50</v>
      </c>
      <c r="D22" s="28">
        <f t="shared" si="0"/>
        <v>0</v>
      </c>
      <c r="E22" s="5">
        <v>0</v>
      </c>
      <c r="F22" s="5">
        <v>0</v>
      </c>
      <c r="G22" s="6">
        <v>0</v>
      </c>
    </row>
    <row r="23" spans="2:7" ht="18.75" customHeight="1">
      <c r="B23" s="50" t="s">
        <v>6</v>
      </c>
      <c r="C23" s="30" t="s">
        <v>69</v>
      </c>
      <c r="D23" s="28">
        <f t="shared" si="0"/>
        <v>0</v>
      </c>
      <c r="E23" s="5">
        <v>0</v>
      </c>
      <c r="F23" s="5">
        <v>0</v>
      </c>
      <c r="G23" s="6">
        <v>0</v>
      </c>
    </row>
    <row r="24" spans="2:7" ht="27" customHeight="1">
      <c r="B24" s="51" t="s">
        <v>7</v>
      </c>
      <c r="C24" s="48" t="s">
        <v>51</v>
      </c>
      <c r="D24" s="28">
        <f t="shared" si="0"/>
        <v>0</v>
      </c>
      <c r="E24" s="5">
        <f>SUM(E25:E27)</f>
        <v>0</v>
      </c>
      <c r="F24" s="5">
        <f>SUM(F25:F27)</f>
        <v>0</v>
      </c>
      <c r="G24" s="6">
        <f>SUM(G25:G27)</f>
        <v>0</v>
      </c>
    </row>
    <row r="25" spans="2:7" ht="18.75" customHeight="1">
      <c r="B25" s="50" t="s">
        <v>8</v>
      </c>
      <c r="C25" s="30" t="s">
        <v>49</v>
      </c>
      <c r="D25" s="28">
        <f t="shared" si="0"/>
        <v>0</v>
      </c>
      <c r="E25" s="5">
        <v>0</v>
      </c>
      <c r="F25" s="5">
        <v>0</v>
      </c>
      <c r="G25" s="6">
        <v>0</v>
      </c>
    </row>
    <row r="26" spans="2:7" ht="18.75" customHeight="1">
      <c r="B26" s="29" t="s">
        <v>9</v>
      </c>
      <c r="C26" s="30" t="s">
        <v>50</v>
      </c>
      <c r="D26" s="28">
        <f t="shared" si="0"/>
        <v>0</v>
      </c>
      <c r="E26" s="5">
        <v>0</v>
      </c>
      <c r="F26" s="5">
        <v>0</v>
      </c>
      <c r="G26" s="6">
        <v>0</v>
      </c>
    </row>
    <row r="27" spans="2:7" ht="18.75" customHeight="1">
      <c r="B27" s="29" t="s">
        <v>10</v>
      </c>
      <c r="C27" s="30" t="s">
        <v>69</v>
      </c>
      <c r="D27" s="28">
        <f t="shared" si="0"/>
        <v>0</v>
      </c>
      <c r="E27" s="5">
        <v>0</v>
      </c>
      <c r="F27" s="5">
        <v>0</v>
      </c>
      <c r="G27" s="6">
        <v>0</v>
      </c>
    </row>
    <row r="28" spans="2:7" ht="18.75" customHeight="1">
      <c r="B28" s="52" t="s">
        <v>11</v>
      </c>
      <c r="C28" s="53" t="s">
        <v>72</v>
      </c>
      <c r="D28" s="28">
        <f t="shared" si="0"/>
        <v>92367</v>
      </c>
      <c r="E28" s="5">
        <f>SUM(E29:E31)</f>
        <v>5442</v>
      </c>
      <c r="F28" s="5">
        <f>SUM(F29:F31)</f>
        <v>86925</v>
      </c>
      <c r="G28" s="6">
        <f>SUM(G29:G31)</f>
        <v>0</v>
      </c>
    </row>
    <row r="29" spans="2:7" ht="18.75" customHeight="1">
      <c r="B29" s="29" t="s">
        <v>12</v>
      </c>
      <c r="C29" s="30" t="s">
        <v>49</v>
      </c>
      <c r="D29" s="28">
        <f t="shared" si="0"/>
        <v>2008</v>
      </c>
      <c r="E29" s="5">
        <v>243</v>
      </c>
      <c r="F29" s="5">
        <v>1765</v>
      </c>
      <c r="G29" s="6">
        <v>0</v>
      </c>
    </row>
    <row r="30" spans="2:7" ht="18.75" customHeight="1">
      <c r="B30" s="29" t="s">
        <v>13</v>
      </c>
      <c r="C30" s="30" t="s">
        <v>50</v>
      </c>
      <c r="D30" s="28">
        <f t="shared" si="0"/>
        <v>90359</v>
      </c>
      <c r="E30" s="5">
        <v>5199</v>
      </c>
      <c r="F30" s="5">
        <v>85160</v>
      </c>
      <c r="G30" s="6">
        <v>0</v>
      </c>
    </row>
    <row r="31" spans="2:7" ht="18.75" customHeight="1">
      <c r="B31" s="29" t="s">
        <v>14</v>
      </c>
      <c r="C31" s="30" t="s">
        <v>69</v>
      </c>
      <c r="D31" s="28">
        <f t="shared" si="0"/>
        <v>0</v>
      </c>
      <c r="E31" s="5">
        <v>0</v>
      </c>
      <c r="F31" s="5">
        <v>0</v>
      </c>
      <c r="G31" s="6">
        <v>0</v>
      </c>
    </row>
    <row r="32" spans="2:9" ht="18.75" customHeight="1">
      <c r="B32" s="52" t="s">
        <v>15</v>
      </c>
      <c r="C32" s="48" t="s">
        <v>71</v>
      </c>
      <c r="D32" s="28">
        <f>SUM(D33:D34)</f>
        <v>1501422</v>
      </c>
      <c r="E32" s="28">
        <f>SUM(E33:E34)</f>
        <v>747072</v>
      </c>
      <c r="F32" s="28">
        <f>SUM(F33:F34)</f>
        <v>661764</v>
      </c>
      <c r="G32" s="31">
        <f>SUM(G33:G34)</f>
        <v>92586</v>
      </c>
      <c r="I32" s="2"/>
    </row>
    <row r="33" spans="2:7" ht="18.75" customHeight="1">
      <c r="B33" s="29" t="s">
        <v>16</v>
      </c>
      <c r="C33" s="30" t="s">
        <v>50</v>
      </c>
      <c r="D33" s="28">
        <f t="shared" si="0"/>
        <v>0</v>
      </c>
      <c r="E33" s="5">
        <v>0</v>
      </c>
      <c r="F33" s="5">
        <v>0</v>
      </c>
      <c r="G33" s="6">
        <v>0</v>
      </c>
    </row>
    <row r="34" spans="2:11" ht="18.75" customHeight="1">
      <c r="B34" s="29" t="s">
        <v>17</v>
      </c>
      <c r="C34" s="30" t="s">
        <v>69</v>
      </c>
      <c r="D34" s="28">
        <f t="shared" si="0"/>
        <v>1501422</v>
      </c>
      <c r="E34" s="5">
        <v>747072</v>
      </c>
      <c r="F34" s="5">
        <v>661764</v>
      </c>
      <c r="G34" s="6">
        <v>92586</v>
      </c>
      <c r="H34" s="2"/>
      <c r="I34" s="32"/>
      <c r="J34" s="32"/>
      <c r="K34" s="32"/>
    </row>
    <row r="35" spans="2:7" ht="18.75" customHeight="1">
      <c r="B35" s="52" t="s">
        <v>18</v>
      </c>
      <c r="C35" s="48" t="s">
        <v>70</v>
      </c>
      <c r="D35" s="28">
        <f t="shared" si="0"/>
        <v>4967</v>
      </c>
      <c r="E35" s="5">
        <f>SUM(E36:E37)</f>
        <v>0</v>
      </c>
      <c r="F35" s="5">
        <f>SUM(F36:F37)</f>
        <v>4967</v>
      </c>
      <c r="G35" s="6">
        <f>SUM(G36:G37)</f>
        <v>0</v>
      </c>
    </row>
    <row r="36" spans="2:9" ht="18.75" customHeight="1">
      <c r="B36" s="29" t="s">
        <v>19</v>
      </c>
      <c r="C36" s="30" t="s">
        <v>50</v>
      </c>
      <c r="D36" s="28">
        <f t="shared" si="0"/>
        <v>4967</v>
      </c>
      <c r="E36" s="5">
        <v>0</v>
      </c>
      <c r="F36" s="5">
        <v>4967</v>
      </c>
      <c r="G36" s="6">
        <v>0</v>
      </c>
      <c r="I36" s="33"/>
    </row>
    <row r="37" spans="2:9" ht="18.75" customHeight="1">
      <c r="B37" s="29" t="s">
        <v>20</v>
      </c>
      <c r="C37" s="30" t="s">
        <v>69</v>
      </c>
      <c r="D37" s="28">
        <f t="shared" si="0"/>
        <v>0</v>
      </c>
      <c r="E37" s="5">
        <v>0</v>
      </c>
      <c r="F37" s="5">
        <v>0</v>
      </c>
      <c r="G37" s="6">
        <v>0</v>
      </c>
      <c r="I37" s="33"/>
    </row>
    <row r="38" spans="2:9" ht="18.75" customHeight="1">
      <c r="B38" s="54" t="s">
        <v>21</v>
      </c>
      <c r="C38" s="48" t="s">
        <v>68</v>
      </c>
      <c r="D38" s="28">
        <f t="shared" si="0"/>
        <v>0</v>
      </c>
      <c r="E38" s="5">
        <f>SUM(E39:E43)</f>
        <v>0</v>
      </c>
      <c r="F38" s="5">
        <f>SUM(F39:F43)</f>
        <v>0</v>
      </c>
      <c r="G38" s="6">
        <f>SUM(G39:G43)</f>
        <v>0</v>
      </c>
      <c r="I38" s="33"/>
    </row>
    <row r="39" spans="2:9" ht="18.75" customHeight="1">
      <c r="B39" s="29" t="s">
        <v>22</v>
      </c>
      <c r="C39" s="30" t="s">
        <v>67</v>
      </c>
      <c r="D39" s="28">
        <f t="shared" si="0"/>
        <v>0</v>
      </c>
      <c r="E39" s="5">
        <v>0</v>
      </c>
      <c r="F39" s="5">
        <v>0</v>
      </c>
      <c r="G39" s="6">
        <v>0</v>
      </c>
      <c r="I39" s="33"/>
    </row>
    <row r="40" spans="2:7" ht="18.75" customHeight="1">
      <c r="B40" s="29" t="s">
        <v>23</v>
      </c>
      <c r="C40" s="30" t="s">
        <v>66</v>
      </c>
      <c r="D40" s="28">
        <f t="shared" si="0"/>
        <v>0</v>
      </c>
      <c r="E40" s="5">
        <v>0</v>
      </c>
      <c r="F40" s="5">
        <v>0</v>
      </c>
      <c r="G40" s="6">
        <v>0</v>
      </c>
    </row>
    <row r="41" spans="2:7" ht="18.75" customHeight="1">
      <c r="B41" s="29" t="s">
        <v>24</v>
      </c>
      <c r="C41" s="30" t="s">
        <v>65</v>
      </c>
      <c r="D41" s="28">
        <f t="shared" si="0"/>
        <v>0</v>
      </c>
      <c r="E41" s="5">
        <v>0</v>
      </c>
      <c r="F41" s="5">
        <v>0</v>
      </c>
      <c r="G41" s="6">
        <v>0</v>
      </c>
    </row>
    <row r="42" spans="2:7" ht="18.75" customHeight="1">
      <c r="B42" s="29" t="s">
        <v>25</v>
      </c>
      <c r="C42" s="30" t="s">
        <v>64</v>
      </c>
      <c r="D42" s="28">
        <f t="shared" si="0"/>
        <v>0</v>
      </c>
      <c r="E42" s="5">
        <v>0</v>
      </c>
      <c r="F42" s="5">
        <v>0</v>
      </c>
      <c r="G42" s="6">
        <v>0</v>
      </c>
    </row>
    <row r="43" spans="2:7" ht="18.75" customHeight="1">
      <c r="B43" s="29" t="s">
        <v>26</v>
      </c>
      <c r="C43" s="30" t="s">
        <v>74</v>
      </c>
      <c r="D43" s="28">
        <f t="shared" si="0"/>
        <v>0</v>
      </c>
      <c r="E43" s="5">
        <v>0</v>
      </c>
      <c r="F43" s="5">
        <v>0</v>
      </c>
      <c r="G43" s="6">
        <v>0</v>
      </c>
    </row>
    <row r="44" spans="2:7" ht="24.75" customHeight="1">
      <c r="B44" s="52" t="s">
        <v>27</v>
      </c>
      <c r="C44" s="48" t="s">
        <v>63</v>
      </c>
      <c r="D44" s="28">
        <f>SUM(E44:G44)</f>
        <v>0</v>
      </c>
      <c r="E44" s="5">
        <v>0</v>
      </c>
      <c r="F44" s="5">
        <v>0</v>
      </c>
      <c r="G44" s="6">
        <v>0</v>
      </c>
    </row>
    <row r="45" spans="2:7" ht="18.75" customHeight="1">
      <c r="B45" s="52" t="s">
        <v>28</v>
      </c>
      <c r="C45" s="48" t="s">
        <v>62</v>
      </c>
      <c r="D45" s="28">
        <f>SUM(D46:D47)</f>
        <v>14570</v>
      </c>
      <c r="E45" s="28">
        <f>SUM(E46:E47)</f>
        <v>14570</v>
      </c>
      <c r="F45" s="28">
        <f>SUM(F46:F47)</f>
        <v>0</v>
      </c>
      <c r="G45" s="31">
        <f>SUM(G46:G47)</f>
        <v>0</v>
      </c>
    </row>
    <row r="46" spans="2:9" ht="18.75" customHeight="1">
      <c r="B46" s="29" t="s">
        <v>29</v>
      </c>
      <c r="C46" s="30" t="s">
        <v>61</v>
      </c>
      <c r="D46" s="28">
        <f t="shared" si="0"/>
        <v>14570</v>
      </c>
      <c r="E46" s="5">
        <v>14570</v>
      </c>
      <c r="F46" s="5">
        <v>0</v>
      </c>
      <c r="G46" s="6">
        <v>0</v>
      </c>
      <c r="H46" s="34"/>
      <c r="I46" s="2"/>
    </row>
    <row r="47" spans="2:7" ht="18.75" customHeight="1">
      <c r="B47" s="29" t="s">
        <v>30</v>
      </c>
      <c r="C47" s="30" t="s">
        <v>60</v>
      </c>
      <c r="D47" s="28">
        <f t="shared" si="0"/>
        <v>0</v>
      </c>
      <c r="E47" s="5">
        <v>0</v>
      </c>
      <c r="F47" s="5">
        <v>0</v>
      </c>
      <c r="G47" s="6">
        <v>0</v>
      </c>
    </row>
    <row r="48" spans="2:7" ht="18.75" customHeight="1">
      <c r="B48" s="52" t="s">
        <v>31</v>
      </c>
      <c r="C48" s="48" t="s">
        <v>59</v>
      </c>
      <c r="D48" s="28">
        <f t="shared" si="0"/>
        <v>286</v>
      </c>
      <c r="E48" s="5">
        <f>SUM(E49:E50)</f>
        <v>286</v>
      </c>
      <c r="F48" s="5">
        <f>SUM(F49:F50)</f>
        <v>0</v>
      </c>
      <c r="G48" s="6">
        <f>SUM(G49:G50)</f>
        <v>0</v>
      </c>
    </row>
    <row r="49" spans="2:7" ht="18.75" customHeight="1">
      <c r="B49" s="29" t="s">
        <v>32</v>
      </c>
      <c r="C49" s="30" t="s">
        <v>58</v>
      </c>
      <c r="D49" s="28">
        <f t="shared" si="0"/>
        <v>0</v>
      </c>
      <c r="E49" s="5">
        <v>0</v>
      </c>
      <c r="F49" s="5">
        <v>0</v>
      </c>
      <c r="G49" s="6">
        <v>0</v>
      </c>
    </row>
    <row r="50" spans="2:7" ht="19.5" customHeight="1">
      <c r="B50" s="29" t="s">
        <v>33</v>
      </c>
      <c r="C50" s="30" t="s">
        <v>57</v>
      </c>
      <c r="D50" s="28">
        <f t="shared" si="0"/>
        <v>286</v>
      </c>
      <c r="E50" s="5">
        <v>286</v>
      </c>
      <c r="F50" s="5">
        <v>0</v>
      </c>
      <c r="G50" s="6">
        <v>0</v>
      </c>
    </row>
    <row r="51" spans="2:7" ht="38.25" customHeight="1">
      <c r="B51" s="55" t="s">
        <v>34</v>
      </c>
      <c r="C51" s="56" t="s">
        <v>56</v>
      </c>
      <c r="D51" s="28">
        <f t="shared" si="0"/>
        <v>0</v>
      </c>
      <c r="E51" s="5">
        <v>0</v>
      </c>
      <c r="F51" s="5">
        <v>0</v>
      </c>
      <c r="G51" s="6">
        <v>0</v>
      </c>
    </row>
    <row r="52" spans="2:7" ht="18" customHeight="1">
      <c r="B52" s="52" t="s">
        <v>35</v>
      </c>
      <c r="C52" s="48" t="s">
        <v>329</v>
      </c>
      <c r="D52" s="28">
        <f t="shared" si="0"/>
        <v>2152</v>
      </c>
      <c r="E52" s="5">
        <f>SUM(E53:E54)</f>
        <v>2152</v>
      </c>
      <c r="F52" s="5">
        <f>SUM(F53:F54)</f>
        <v>0</v>
      </c>
      <c r="G52" s="6">
        <f>SUM(G53:G54)</f>
        <v>0</v>
      </c>
    </row>
    <row r="53" spans="2:7" ht="15.75" customHeight="1">
      <c r="B53" s="29" t="s">
        <v>36</v>
      </c>
      <c r="C53" s="30" t="s">
        <v>55</v>
      </c>
      <c r="D53" s="28">
        <f t="shared" si="0"/>
        <v>0</v>
      </c>
      <c r="E53" s="5">
        <v>0</v>
      </c>
      <c r="F53" s="5">
        <v>0</v>
      </c>
      <c r="G53" s="6">
        <v>0</v>
      </c>
    </row>
    <row r="54" spans="2:7" ht="18" customHeight="1">
      <c r="B54" s="29" t="s">
        <v>37</v>
      </c>
      <c r="C54" s="30" t="s">
        <v>54</v>
      </c>
      <c r="D54" s="28">
        <f t="shared" si="0"/>
        <v>2152</v>
      </c>
      <c r="E54" s="5">
        <v>2152</v>
      </c>
      <c r="F54" s="5">
        <v>0</v>
      </c>
      <c r="G54" s="6">
        <v>0</v>
      </c>
    </row>
    <row r="55" spans="2:12" ht="18" customHeight="1">
      <c r="B55" s="52" t="s">
        <v>38</v>
      </c>
      <c r="C55" s="48" t="s">
        <v>53</v>
      </c>
      <c r="D55" s="28">
        <f t="shared" si="0"/>
        <v>1402</v>
      </c>
      <c r="E55" s="5">
        <v>1165</v>
      </c>
      <c r="F55" s="5">
        <v>237</v>
      </c>
      <c r="G55" s="6">
        <v>0</v>
      </c>
      <c r="I55" s="32"/>
      <c r="J55" s="32"/>
      <c r="K55" s="32"/>
      <c r="L55" s="32"/>
    </row>
    <row r="56" spans="2:7" ht="28.5" customHeight="1" thickBot="1">
      <c r="B56" s="57" t="s">
        <v>39</v>
      </c>
      <c r="C56" s="58" t="s">
        <v>52</v>
      </c>
      <c r="D56" s="35">
        <f>SUM(E56:G56)</f>
        <v>11948</v>
      </c>
      <c r="E56" s="7">
        <v>11948</v>
      </c>
      <c r="F56" s="7">
        <v>0</v>
      </c>
      <c r="G56" s="8">
        <v>0</v>
      </c>
    </row>
    <row r="57" spans="2:7" ht="21.75" customHeight="1" thickBot="1">
      <c r="B57" s="59" t="s">
        <v>41</v>
      </c>
      <c r="C57" s="60" t="s">
        <v>75</v>
      </c>
      <c r="D57" s="36">
        <f>SUM(D56+D55+D52+D51+D48+D45+D44+D38+D35+D32+D28+D24+D19+D18)</f>
        <v>1698472</v>
      </c>
      <c r="E57" s="36">
        <f>SUM(E56+E55+E52+E51+E48+E45+E44+E38+E35+E32+E28+E24+E19+E18)</f>
        <v>845251</v>
      </c>
      <c r="F57" s="36">
        <f>SUM(F56+F55+F52+F51+F48+F45+F44+F38+F35+F32+F28+F24+F19+F18)</f>
        <v>760629</v>
      </c>
      <c r="G57" s="37">
        <f>SUM(G56+G55+G52+G51+G48+G45+G44+G38+G35+G32+G28+G24+G19+G18)</f>
        <v>92592</v>
      </c>
    </row>
    <row r="58" spans="2:7" ht="12.75">
      <c r="B58" s="61"/>
      <c r="C58" s="61"/>
      <c r="D58" s="38"/>
      <c r="E58" s="39"/>
      <c r="F58" s="40"/>
      <c r="G58" s="18"/>
    </row>
    <row r="60" spans="5:7" ht="12.75">
      <c r="E60" s="41"/>
      <c r="F60" s="62"/>
      <c r="G60" s="41"/>
    </row>
    <row r="61" spans="4:6" ht="12.75">
      <c r="D61" s="41"/>
      <c r="E61" s="41"/>
      <c r="F61" s="41"/>
    </row>
    <row r="62" spans="6:7" ht="12.75">
      <c r="F62" s="41"/>
      <c r="G62" s="41"/>
    </row>
    <row r="63" ht="12.75">
      <c r="E63" s="42"/>
    </row>
  </sheetData>
  <sheetProtection/>
  <printOptions horizontalCentered="1" verticalCentered="1"/>
  <pageMargins left="0.6299212598425197" right="0.6299212598425197" top="0.9055118110236221" bottom="0.5511811023622047" header="0.2755905511811024" footer="0.35433070866141736"/>
  <pageSetup fitToHeight="1" fitToWidth="1" horizontalDpi="600" verticalDpi="600" orientation="portrait" paperSize="9" scale="71" r:id="rId1"/>
  <headerFooter alignWithMargins="0">
    <oddHeader>&amp;LБългарска народна банка
Система за наблюдение на банките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="75" zoomScaleNormal="75" zoomScaleSheetLayoutView="100" zoomScalePageLayoutView="0" workbookViewId="0" topLeftCell="A39">
      <selection activeCell="A39" sqref="A1:IV16384"/>
    </sheetView>
  </sheetViews>
  <sheetFormatPr defaultColWidth="9.140625" defaultRowHeight="12.75"/>
  <cols>
    <col min="1" max="2" width="1.7109375" style="9" customWidth="1"/>
    <col min="3" max="3" width="8.140625" style="9" customWidth="1"/>
    <col min="4" max="4" width="65.7109375" style="9" customWidth="1"/>
    <col min="5" max="5" width="12.00390625" style="9" customWidth="1"/>
    <col min="6" max="6" width="10.421875" style="9" customWidth="1"/>
    <col min="7" max="8" width="11.140625" style="9" customWidth="1"/>
    <col min="9" max="9" width="9.28125" style="9" bestFit="1" customWidth="1"/>
    <col min="10" max="10" width="13.28125" style="9" bestFit="1" customWidth="1"/>
    <col min="11" max="11" width="21.421875" style="9" customWidth="1"/>
    <col min="12" max="12" width="12.7109375" style="9" bestFit="1" customWidth="1"/>
    <col min="13" max="13" width="14.421875" style="9" bestFit="1" customWidth="1"/>
    <col min="14" max="14" width="9.28125" style="9" bestFit="1" customWidth="1"/>
    <col min="15" max="16384" width="9.140625" style="9" customWidth="1"/>
  </cols>
  <sheetData>
    <row r="1" spans="3:4" ht="13.5" thickBot="1">
      <c r="C1" s="63"/>
      <c r="D1" s="63"/>
    </row>
    <row r="2" spans="3:8" ht="69" customHeight="1" thickBot="1">
      <c r="C2" s="67" t="s">
        <v>0</v>
      </c>
      <c r="D2" s="68" t="s">
        <v>197</v>
      </c>
      <c r="E2" s="67" t="s">
        <v>73</v>
      </c>
      <c r="F2" s="69" t="s">
        <v>326</v>
      </c>
      <c r="G2" s="69" t="s">
        <v>327</v>
      </c>
      <c r="H2" s="67" t="s">
        <v>328</v>
      </c>
    </row>
    <row r="3" spans="3:8" ht="15.75" customHeight="1" thickBot="1">
      <c r="C3" s="44">
        <v>1</v>
      </c>
      <c r="D3" s="70">
        <v>2</v>
      </c>
      <c r="E3" s="71">
        <v>3</v>
      </c>
      <c r="F3" s="72">
        <v>4</v>
      </c>
      <c r="G3" s="72">
        <v>5</v>
      </c>
      <c r="H3" s="73">
        <v>6</v>
      </c>
    </row>
    <row r="4" spans="3:8" ht="18.75" customHeight="1">
      <c r="C4" s="74" t="s">
        <v>76</v>
      </c>
      <c r="D4" s="46" t="s">
        <v>117</v>
      </c>
      <c r="E4" s="75">
        <f aca="true" t="shared" si="0" ref="E4:E44">SUM(F4:H4)</f>
        <v>0</v>
      </c>
      <c r="F4" s="76">
        <v>0</v>
      </c>
      <c r="G4" s="76">
        <v>0</v>
      </c>
      <c r="H4" s="77">
        <v>0</v>
      </c>
    </row>
    <row r="5" spans="3:8" ht="18.75" customHeight="1">
      <c r="C5" s="51" t="s">
        <v>77</v>
      </c>
      <c r="D5" s="48" t="s">
        <v>118</v>
      </c>
      <c r="E5" s="78">
        <f t="shared" si="0"/>
        <v>2809</v>
      </c>
      <c r="F5" s="79">
        <f>SUM(F6:F11)</f>
        <v>0</v>
      </c>
      <c r="G5" s="79">
        <f>SUM(G6:G11)</f>
        <v>2809</v>
      </c>
      <c r="H5" s="80">
        <f>SUM(H6:H11)</f>
        <v>0</v>
      </c>
    </row>
    <row r="6" spans="2:8" ht="18.75" customHeight="1">
      <c r="B6" s="63"/>
      <c r="C6" s="50" t="s">
        <v>78</v>
      </c>
      <c r="D6" s="30" t="s">
        <v>48</v>
      </c>
      <c r="E6" s="78">
        <f t="shared" si="0"/>
        <v>2809</v>
      </c>
      <c r="F6" s="79">
        <v>0</v>
      </c>
      <c r="G6" s="79">
        <v>2809</v>
      </c>
      <c r="H6" s="80">
        <v>0</v>
      </c>
    </row>
    <row r="7" spans="3:8" ht="18.75" customHeight="1">
      <c r="C7" s="50" t="s">
        <v>79</v>
      </c>
      <c r="D7" s="30" t="s">
        <v>119</v>
      </c>
      <c r="E7" s="78">
        <f t="shared" si="0"/>
        <v>0</v>
      </c>
      <c r="F7" s="79">
        <v>0</v>
      </c>
      <c r="G7" s="79">
        <v>0</v>
      </c>
      <c r="H7" s="80">
        <v>0</v>
      </c>
    </row>
    <row r="8" spans="3:8" ht="18.75" customHeight="1">
      <c r="C8" s="50" t="s">
        <v>80</v>
      </c>
      <c r="D8" s="30" t="s">
        <v>120</v>
      </c>
      <c r="E8" s="78">
        <f t="shared" si="0"/>
        <v>0</v>
      </c>
      <c r="F8" s="79">
        <v>0</v>
      </c>
      <c r="G8" s="79">
        <v>0</v>
      </c>
      <c r="H8" s="80">
        <v>0</v>
      </c>
    </row>
    <row r="9" spans="3:8" ht="18.75" customHeight="1">
      <c r="C9" s="50" t="s">
        <v>81</v>
      </c>
      <c r="D9" s="30" t="s">
        <v>121</v>
      </c>
      <c r="E9" s="78">
        <f t="shared" si="0"/>
        <v>0</v>
      </c>
      <c r="F9" s="79">
        <v>0</v>
      </c>
      <c r="G9" s="79">
        <v>0</v>
      </c>
      <c r="H9" s="80">
        <v>0</v>
      </c>
    </row>
    <row r="10" spans="3:8" ht="26.25" customHeight="1">
      <c r="C10" s="50" t="s">
        <v>82</v>
      </c>
      <c r="D10" s="30" t="s">
        <v>122</v>
      </c>
      <c r="E10" s="78">
        <f t="shared" si="0"/>
        <v>0</v>
      </c>
      <c r="F10" s="79">
        <v>0</v>
      </c>
      <c r="G10" s="79">
        <v>0</v>
      </c>
      <c r="H10" s="80">
        <v>0</v>
      </c>
    </row>
    <row r="11" spans="3:8" ht="18.75" customHeight="1">
      <c r="C11" s="50" t="s">
        <v>83</v>
      </c>
      <c r="D11" s="30" t="s">
        <v>123</v>
      </c>
      <c r="E11" s="78">
        <f t="shared" si="0"/>
        <v>0</v>
      </c>
      <c r="F11" s="79">
        <v>0</v>
      </c>
      <c r="G11" s="79">
        <v>0</v>
      </c>
      <c r="H11" s="80">
        <v>0</v>
      </c>
    </row>
    <row r="12" spans="3:9" ht="24.75" customHeight="1">
      <c r="C12" s="51" t="s">
        <v>84</v>
      </c>
      <c r="D12" s="48" t="s">
        <v>124</v>
      </c>
      <c r="E12" s="78">
        <f t="shared" si="0"/>
        <v>0</v>
      </c>
      <c r="F12" s="79">
        <f>SUM(F13:F17)</f>
        <v>0</v>
      </c>
      <c r="G12" s="79">
        <f>SUM(G13:G17)</f>
        <v>0</v>
      </c>
      <c r="H12" s="80">
        <f>SUM(H13:H17)</f>
        <v>0</v>
      </c>
      <c r="I12" s="2"/>
    </row>
    <row r="13" spans="3:8" ht="18.75" customHeight="1">
      <c r="C13" s="50" t="s">
        <v>85</v>
      </c>
      <c r="D13" s="30" t="s">
        <v>120</v>
      </c>
      <c r="E13" s="78">
        <f t="shared" si="0"/>
        <v>0</v>
      </c>
      <c r="F13" s="79">
        <v>0</v>
      </c>
      <c r="G13" s="79">
        <v>0</v>
      </c>
      <c r="H13" s="80">
        <v>0</v>
      </c>
    </row>
    <row r="14" spans="3:8" ht="18.75" customHeight="1">
      <c r="C14" s="50" t="s">
        <v>86</v>
      </c>
      <c r="D14" s="30" t="s">
        <v>121</v>
      </c>
      <c r="E14" s="78">
        <f t="shared" si="0"/>
        <v>0</v>
      </c>
      <c r="F14" s="79">
        <v>0</v>
      </c>
      <c r="G14" s="79">
        <v>0</v>
      </c>
      <c r="H14" s="80">
        <v>0</v>
      </c>
    </row>
    <row r="15" spans="3:8" ht="18.75" customHeight="1">
      <c r="C15" s="50" t="s">
        <v>87</v>
      </c>
      <c r="D15" s="30" t="s">
        <v>125</v>
      </c>
      <c r="E15" s="78">
        <f t="shared" si="0"/>
        <v>0</v>
      </c>
      <c r="F15" s="79">
        <v>0</v>
      </c>
      <c r="G15" s="79">
        <v>0</v>
      </c>
      <c r="H15" s="80"/>
    </row>
    <row r="16" spans="3:8" ht="18.75" customHeight="1">
      <c r="C16" s="50" t="s">
        <v>88</v>
      </c>
      <c r="D16" s="30" t="s">
        <v>126</v>
      </c>
      <c r="E16" s="78">
        <f t="shared" si="0"/>
        <v>0</v>
      </c>
      <c r="F16" s="79">
        <v>0</v>
      </c>
      <c r="G16" s="79">
        <v>0</v>
      </c>
      <c r="H16" s="80">
        <v>0</v>
      </c>
    </row>
    <row r="17" spans="3:8" ht="27" customHeight="1">
      <c r="C17" s="50" t="s">
        <v>89</v>
      </c>
      <c r="D17" s="30" t="s">
        <v>127</v>
      </c>
      <c r="E17" s="78">
        <f t="shared" si="0"/>
        <v>0</v>
      </c>
      <c r="F17" s="79">
        <v>0</v>
      </c>
      <c r="G17" s="79">
        <v>0</v>
      </c>
      <c r="H17" s="80">
        <v>0</v>
      </c>
    </row>
    <row r="18" spans="3:8" ht="18.75" customHeight="1">
      <c r="C18" s="51" t="s">
        <v>90</v>
      </c>
      <c r="D18" s="48" t="s">
        <v>128</v>
      </c>
      <c r="E18" s="81">
        <f t="shared" si="0"/>
        <v>987675</v>
      </c>
      <c r="F18" s="79">
        <f>SUM(F19:F23)</f>
        <v>304127</v>
      </c>
      <c r="G18" s="79">
        <f>SUM(G19:G23)</f>
        <v>569200</v>
      </c>
      <c r="H18" s="80">
        <f>SUM(H19:H23)</f>
        <v>114348</v>
      </c>
    </row>
    <row r="19" spans="3:10" ht="18.75" customHeight="1">
      <c r="C19" s="50" t="s">
        <v>91</v>
      </c>
      <c r="D19" s="30" t="s">
        <v>120</v>
      </c>
      <c r="E19" s="78">
        <f t="shared" si="0"/>
        <v>458158</v>
      </c>
      <c r="F19" s="79">
        <v>27018</v>
      </c>
      <c r="G19" s="79">
        <v>396669</v>
      </c>
      <c r="H19" s="80">
        <v>34471</v>
      </c>
      <c r="J19" s="33"/>
    </row>
    <row r="20" spans="3:9" ht="18.75" customHeight="1">
      <c r="C20" s="50" t="s">
        <v>92</v>
      </c>
      <c r="D20" s="30" t="s">
        <v>121</v>
      </c>
      <c r="E20" s="78">
        <f t="shared" si="0"/>
        <v>451039</v>
      </c>
      <c r="F20" s="79">
        <v>277109</v>
      </c>
      <c r="G20" s="79">
        <v>94053</v>
      </c>
      <c r="H20" s="80">
        <v>79877</v>
      </c>
      <c r="I20" s="2"/>
    </row>
    <row r="21" spans="3:8" ht="18.75" customHeight="1">
      <c r="C21" s="50" t="s">
        <v>93</v>
      </c>
      <c r="D21" s="30" t="s">
        <v>125</v>
      </c>
      <c r="E21" s="78">
        <f t="shared" si="0"/>
        <v>78478</v>
      </c>
      <c r="F21" s="79">
        <v>0</v>
      </c>
      <c r="G21" s="79">
        <v>78478</v>
      </c>
      <c r="H21" s="80">
        <v>0</v>
      </c>
    </row>
    <row r="22" spans="3:8" ht="18.75" customHeight="1">
      <c r="C22" s="50" t="s">
        <v>94</v>
      </c>
      <c r="D22" s="30" t="s">
        <v>126</v>
      </c>
      <c r="E22" s="78">
        <f t="shared" si="0"/>
        <v>0</v>
      </c>
      <c r="F22" s="79">
        <v>0</v>
      </c>
      <c r="G22" s="79">
        <v>0</v>
      </c>
      <c r="H22" s="80">
        <v>0</v>
      </c>
    </row>
    <row r="23" spans="3:8" ht="18.75" customHeight="1">
      <c r="C23" s="50" t="s">
        <v>95</v>
      </c>
      <c r="D23" s="64" t="s">
        <v>187</v>
      </c>
      <c r="E23" s="78">
        <f t="shared" si="0"/>
        <v>0</v>
      </c>
      <c r="F23" s="79">
        <v>0</v>
      </c>
      <c r="G23" s="79">
        <v>0</v>
      </c>
      <c r="H23" s="80">
        <v>0</v>
      </c>
    </row>
    <row r="24" spans="3:8" ht="18.75" customHeight="1">
      <c r="C24" s="51" t="s">
        <v>96</v>
      </c>
      <c r="D24" s="48" t="s">
        <v>129</v>
      </c>
      <c r="E24" s="78">
        <f t="shared" si="0"/>
        <v>0</v>
      </c>
      <c r="F24" s="79">
        <v>0</v>
      </c>
      <c r="G24" s="79">
        <v>0</v>
      </c>
      <c r="H24" s="80">
        <v>0</v>
      </c>
    </row>
    <row r="25" spans="3:8" ht="18.75" customHeight="1">
      <c r="C25" s="51" t="s">
        <v>97</v>
      </c>
      <c r="D25" s="48" t="s">
        <v>130</v>
      </c>
      <c r="E25" s="78">
        <f t="shared" si="0"/>
        <v>0</v>
      </c>
      <c r="F25" s="79">
        <f>SUM(F26:F30)</f>
        <v>0</v>
      </c>
      <c r="G25" s="79">
        <f>SUM(G26:G30)</f>
        <v>0</v>
      </c>
      <c r="H25" s="80">
        <f>SUM(H26:H30)</f>
        <v>0</v>
      </c>
    </row>
    <row r="26" spans="3:8" ht="18.75" customHeight="1">
      <c r="C26" s="50" t="s">
        <v>98</v>
      </c>
      <c r="D26" s="30" t="s">
        <v>67</v>
      </c>
      <c r="E26" s="78">
        <f t="shared" si="0"/>
        <v>0</v>
      </c>
      <c r="F26" s="79">
        <v>0</v>
      </c>
      <c r="G26" s="79">
        <v>0</v>
      </c>
      <c r="H26" s="80">
        <v>0</v>
      </c>
    </row>
    <row r="27" spans="3:8" ht="18.75" customHeight="1">
      <c r="C27" s="50" t="s">
        <v>99</v>
      </c>
      <c r="D27" s="30" t="s">
        <v>66</v>
      </c>
      <c r="E27" s="78">
        <f t="shared" si="0"/>
        <v>0</v>
      </c>
      <c r="F27" s="79">
        <v>0</v>
      </c>
      <c r="G27" s="79">
        <v>0</v>
      </c>
      <c r="H27" s="80">
        <v>0</v>
      </c>
    </row>
    <row r="28" spans="3:8" ht="18.75" customHeight="1">
      <c r="C28" s="50" t="s">
        <v>100</v>
      </c>
      <c r="D28" s="30" t="s">
        <v>65</v>
      </c>
      <c r="E28" s="78">
        <f t="shared" si="0"/>
        <v>0</v>
      </c>
      <c r="F28" s="79">
        <v>0</v>
      </c>
      <c r="G28" s="79">
        <v>0</v>
      </c>
      <c r="H28" s="80">
        <v>0</v>
      </c>
    </row>
    <row r="29" spans="3:8" ht="18.75" customHeight="1">
      <c r="C29" s="50" t="s">
        <v>101</v>
      </c>
      <c r="D29" s="30" t="s">
        <v>64</v>
      </c>
      <c r="E29" s="78">
        <f t="shared" si="0"/>
        <v>0</v>
      </c>
      <c r="F29" s="79">
        <v>0</v>
      </c>
      <c r="G29" s="79">
        <v>0</v>
      </c>
      <c r="H29" s="80">
        <v>0</v>
      </c>
    </row>
    <row r="30" spans="3:8" ht="18.75" customHeight="1">
      <c r="C30" s="50" t="s">
        <v>102</v>
      </c>
      <c r="D30" s="30" t="s">
        <v>74</v>
      </c>
      <c r="E30" s="78">
        <f t="shared" si="0"/>
        <v>0</v>
      </c>
      <c r="F30" s="79">
        <v>0</v>
      </c>
      <c r="G30" s="79">
        <v>0</v>
      </c>
      <c r="H30" s="80">
        <v>0</v>
      </c>
    </row>
    <row r="31" spans="1:8" s="65" customFormat="1" ht="27" customHeight="1">
      <c r="A31" s="9"/>
      <c r="B31" s="9"/>
      <c r="C31" s="51" t="s">
        <v>103</v>
      </c>
      <c r="D31" s="48" t="s">
        <v>63</v>
      </c>
      <c r="E31" s="78">
        <f t="shared" si="0"/>
        <v>0</v>
      </c>
      <c r="F31" s="82">
        <v>0</v>
      </c>
      <c r="G31" s="82">
        <v>0</v>
      </c>
      <c r="H31" s="83">
        <v>0</v>
      </c>
    </row>
    <row r="32" spans="3:8" ht="18.75" customHeight="1">
      <c r="C32" s="51" t="s">
        <v>104</v>
      </c>
      <c r="D32" s="48" t="s">
        <v>131</v>
      </c>
      <c r="E32" s="78">
        <f t="shared" si="0"/>
        <v>22065</v>
      </c>
      <c r="F32" s="79">
        <f>SUM(F33:F38)</f>
        <v>17512</v>
      </c>
      <c r="G32" s="79">
        <f>SUM(G33:G38)</f>
        <v>4553</v>
      </c>
      <c r="H32" s="80">
        <f>SUM(H33:H38)</f>
        <v>0</v>
      </c>
    </row>
    <row r="33" spans="3:8" ht="18.75" customHeight="1">
      <c r="C33" s="50" t="s">
        <v>105</v>
      </c>
      <c r="D33" s="30" t="s">
        <v>132</v>
      </c>
      <c r="E33" s="78">
        <f t="shared" si="0"/>
        <v>0</v>
      </c>
      <c r="F33" s="79">
        <v>0</v>
      </c>
      <c r="G33" s="79">
        <v>0</v>
      </c>
      <c r="H33" s="80">
        <v>0</v>
      </c>
    </row>
    <row r="34" spans="3:8" ht="18.75" customHeight="1">
      <c r="C34" s="50" t="s">
        <v>106</v>
      </c>
      <c r="D34" s="30" t="s">
        <v>133</v>
      </c>
      <c r="E34" s="78">
        <f t="shared" si="0"/>
        <v>0</v>
      </c>
      <c r="F34" s="79">
        <v>0</v>
      </c>
      <c r="G34" s="79">
        <v>0</v>
      </c>
      <c r="H34" s="80">
        <v>0</v>
      </c>
    </row>
    <row r="35" spans="3:9" ht="25.5" customHeight="1">
      <c r="C35" s="50" t="s">
        <v>107</v>
      </c>
      <c r="D35" s="30" t="s">
        <v>134</v>
      </c>
      <c r="E35" s="78">
        <f t="shared" si="0"/>
        <v>133</v>
      </c>
      <c r="F35" s="79">
        <v>133</v>
      </c>
      <c r="G35" s="79">
        <v>0</v>
      </c>
      <c r="H35" s="80">
        <v>0</v>
      </c>
      <c r="I35" s="2"/>
    </row>
    <row r="36" spans="3:10" ht="18.75" customHeight="1">
      <c r="C36" s="50" t="s">
        <v>108</v>
      </c>
      <c r="D36" s="30" t="s">
        <v>135</v>
      </c>
      <c r="E36" s="78">
        <f t="shared" si="0"/>
        <v>21932</v>
      </c>
      <c r="F36" s="79">
        <v>17379</v>
      </c>
      <c r="G36" s="79">
        <v>4553</v>
      </c>
      <c r="H36" s="80">
        <v>0</v>
      </c>
      <c r="J36" s="2"/>
    </row>
    <row r="37" spans="3:8" ht="18.75" customHeight="1">
      <c r="C37" s="50" t="s">
        <v>109</v>
      </c>
      <c r="D37" s="30" t="s">
        <v>136</v>
      </c>
      <c r="E37" s="78">
        <f t="shared" si="0"/>
        <v>0</v>
      </c>
      <c r="F37" s="79">
        <v>0</v>
      </c>
      <c r="G37" s="79">
        <v>0</v>
      </c>
      <c r="H37" s="80">
        <v>0</v>
      </c>
    </row>
    <row r="38" spans="3:8" ht="18.75" customHeight="1">
      <c r="C38" s="50" t="s">
        <v>110</v>
      </c>
      <c r="D38" s="30" t="s">
        <v>137</v>
      </c>
      <c r="E38" s="78">
        <f t="shared" si="0"/>
        <v>0</v>
      </c>
      <c r="F38" s="79">
        <v>0</v>
      </c>
      <c r="G38" s="79">
        <v>0</v>
      </c>
      <c r="H38" s="80">
        <v>0</v>
      </c>
    </row>
    <row r="39" spans="3:8" ht="18.75" customHeight="1">
      <c r="C39" s="51" t="s">
        <v>111</v>
      </c>
      <c r="D39" s="48" t="s">
        <v>138</v>
      </c>
      <c r="E39" s="78">
        <f t="shared" si="0"/>
        <v>797</v>
      </c>
      <c r="F39" s="79">
        <f>SUM(F40:F41)</f>
        <v>797</v>
      </c>
      <c r="G39" s="79">
        <f>SUM(G40:G41)</f>
        <v>0</v>
      </c>
      <c r="H39" s="80">
        <f>SUM(H40:H41)</f>
        <v>0</v>
      </c>
    </row>
    <row r="40" spans="3:9" ht="18.75" customHeight="1">
      <c r="C40" s="50" t="s">
        <v>112</v>
      </c>
      <c r="D40" s="30" t="s">
        <v>139</v>
      </c>
      <c r="E40" s="78">
        <f t="shared" si="0"/>
        <v>795</v>
      </c>
      <c r="F40" s="79">
        <v>795</v>
      </c>
      <c r="G40" s="79">
        <v>0</v>
      </c>
      <c r="H40" s="80">
        <v>0</v>
      </c>
      <c r="I40" s="2"/>
    </row>
    <row r="41" spans="3:8" ht="18.75" customHeight="1">
      <c r="C41" s="50" t="s">
        <v>113</v>
      </c>
      <c r="D41" s="30" t="s">
        <v>140</v>
      </c>
      <c r="E41" s="78">
        <f t="shared" si="0"/>
        <v>2</v>
      </c>
      <c r="F41" s="79">
        <v>2</v>
      </c>
      <c r="G41" s="79">
        <v>0</v>
      </c>
      <c r="H41" s="80">
        <v>0</v>
      </c>
    </row>
    <row r="42" spans="3:10" ht="18.75" customHeight="1">
      <c r="C42" s="51" t="s">
        <v>114</v>
      </c>
      <c r="D42" s="48" t="s">
        <v>141</v>
      </c>
      <c r="E42" s="78">
        <f t="shared" si="0"/>
        <v>2208</v>
      </c>
      <c r="F42" s="79">
        <v>1011</v>
      </c>
      <c r="G42" s="79">
        <v>1197</v>
      </c>
      <c r="H42" s="80">
        <v>0</v>
      </c>
      <c r="J42" s="2"/>
    </row>
    <row r="43" spans="3:8" ht="27" customHeight="1">
      <c r="C43" s="51" t="s">
        <v>115</v>
      </c>
      <c r="D43" s="48" t="s">
        <v>142</v>
      </c>
      <c r="E43" s="78">
        <f t="shared" si="0"/>
        <v>0</v>
      </c>
      <c r="F43" s="79">
        <v>0</v>
      </c>
      <c r="G43" s="79">
        <v>0</v>
      </c>
      <c r="H43" s="80">
        <v>0</v>
      </c>
    </row>
    <row r="44" spans="3:8" ht="27" customHeight="1" thickBot="1">
      <c r="C44" s="84" t="s">
        <v>116</v>
      </c>
      <c r="D44" s="58" t="s">
        <v>143</v>
      </c>
      <c r="E44" s="78">
        <f t="shared" si="0"/>
        <v>0</v>
      </c>
      <c r="F44" s="85">
        <v>0</v>
      </c>
      <c r="G44" s="85">
        <v>0</v>
      </c>
      <c r="H44" s="86">
        <v>0</v>
      </c>
    </row>
    <row r="45" spans="3:14" ht="21" customHeight="1" thickBot="1">
      <c r="C45" s="87">
        <v>1.2</v>
      </c>
      <c r="D45" s="88" t="s">
        <v>144</v>
      </c>
      <c r="E45" s="89">
        <f>SUM(E44+E43+E42+E39+E32+E31+E25+E24+E18+E12+E5+E4)</f>
        <v>1015554</v>
      </c>
      <c r="F45" s="89">
        <f>SUM(F44+F43+F42+F39+F32+F31+F25+F24+F18+F12+F5+F4)</f>
        <v>323447</v>
      </c>
      <c r="G45" s="89">
        <f>SUM(G44+G43+G42+G39+G32+G31+G25+G24+G18+G12+G5+G4)</f>
        <v>577759</v>
      </c>
      <c r="H45" s="90">
        <f>SUM(H44+H43+H42+H39+H32+H31+H25+H24+H18+H12+H5+H4)</f>
        <v>114348</v>
      </c>
      <c r="J45" s="2"/>
      <c r="K45" s="32"/>
      <c r="L45" s="32"/>
      <c r="M45" s="32"/>
      <c r="N45" s="32">
        <v>0</v>
      </c>
    </row>
    <row r="46" ht="12.75">
      <c r="C46" s="66"/>
    </row>
    <row r="47" spans="5:7" ht="12.75">
      <c r="E47" s="2"/>
      <c r="F47" s="91"/>
      <c r="G47" s="91"/>
    </row>
    <row r="48" spans="5:7" ht="12.75">
      <c r="E48" s="2"/>
      <c r="G48" s="2"/>
    </row>
  </sheetData>
  <sheetProtection/>
  <printOptions horizontalCentered="1" verticalCentered="1"/>
  <pageMargins left="0.6299212598425197" right="0.6299212598425197" top="0.984251968503937" bottom="0.7874015748031497" header="0.5118110236220472" footer="0.5118110236220472"/>
  <pageSetup horizontalDpi="600" verticalDpi="600" orientation="portrait" paperSize="9" scale="67" r:id="rId1"/>
  <headerFooter alignWithMargins="0">
    <oddHeader>&amp;LБългарска народна банка
Система за наблюдение на банките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zoomScale="80" zoomScaleNormal="80" zoomScaleSheetLayoutView="100" zoomScalePageLayoutView="0" workbookViewId="0" topLeftCell="A19">
      <selection activeCell="J36" sqref="J36"/>
    </sheetView>
  </sheetViews>
  <sheetFormatPr defaultColWidth="9.140625" defaultRowHeight="12.75"/>
  <cols>
    <col min="1" max="1" width="2.28125" style="9" customWidth="1"/>
    <col min="2" max="2" width="2.140625" style="9" customWidth="1"/>
    <col min="3" max="3" width="9.421875" style="9" customWidth="1"/>
    <col min="4" max="4" width="61.140625" style="9" customWidth="1"/>
    <col min="5" max="5" width="12.7109375" style="9" customWidth="1"/>
    <col min="6" max="6" width="11.421875" style="9" customWidth="1"/>
    <col min="7" max="7" width="9.8515625" style="9" customWidth="1"/>
    <col min="8" max="8" width="10.00390625" style="9" customWidth="1"/>
    <col min="9" max="16384" width="9.140625" style="9" customWidth="1"/>
  </cols>
  <sheetData>
    <row r="1" spans="3:5" ht="13.5" thickBot="1">
      <c r="C1" s="92"/>
      <c r="D1" s="92"/>
      <c r="E1" s="93"/>
    </row>
    <row r="2" spans="3:8" ht="56.25" customHeight="1" thickBot="1">
      <c r="C2" s="43" t="s">
        <v>0</v>
      </c>
      <c r="D2" s="43" t="s">
        <v>197</v>
      </c>
      <c r="E2" s="43" t="s">
        <v>73</v>
      </c>
      <c r="F2" s="94" t="s">
        <v>326</v>
      </c>
      <c r="G2" s="94" t="s">
        <v>327</v>
      </c>
      <c r="H2" s="43" t="s">
        <v>328</v>
      </c>
    </row>
    <row r="3" spans="3:8" ht="13.5" customHeight="1" thickBot="1">
      <c r="C3" s="104">
        <v>1</v>
      </c>
      <c r="D3" s="104">
        <v>2</v>
      </c>
      <c r="E3" s="105">
        <v>3</v>
      </c>
      <c r="F3" s="95">
        <v>4</v>
      </c>
      <c r="G3" s="95">
        <v>5</v>
      </c>
      <c r="H3" s="95">
        <v>6</v>
      </c>
    </row>
    <row r="4" spans="3:8" ht="18.75" customHeight="1">
      <c r="C4" s="106" t="s">
        <v>145</v>
      </c>
      <c r="D4" s="107" t="s">
        <v>146</v>
      </c>
      <c r="E4" s="75">
        <f aca="true" t="shared" si="0" ref="E4:E12">SUM(F4)</f>
        <v>601774</v>
      </c>
      <c r="F4" s="108">
        <f>SUM(F5:F6)</f>
        <v>601774</v>
      </c>
      <c r="G4" s="96"/>
      <c r="H4" s="97"/>
    </row>
    <row r="5" spans="2:8" ht="18.75" customHeight="1">
      <c r="B5" s="63"/>
      <c r="C5" s="50" t="s">
        <v>147</v>
      </c>
      <c r="D5" s="30" t="s">
        <v>148</v>
      </c>
      <c r="E5" s="78">
        <f t="shared" si="0"/>
        <v>601774</v>
      </c>
      <c r="F5" s="1">
        <v>601774</v>
      </c>
      <c r="G5" s="98"/>
      <c r="H5" s="99"/>
    </row>
    <row r="6" spans="3:8" ht="18.75" customHeight="1">
      <c r="C6" s="50" t="s">
        <v>149</v>
      </c>
      <c r="D6" s="30" t="s">
        <v>150</v>
      </c>
      <c r="E6" s="78">
        <f t="shared" si="0"/>
        <v>0</v>
      </c>
      <c r="F6" s="1">
        <v>0</v>
      </c>
      <c r="G6" s="98"/>
      <c r="H6" s="99"/>
    </row>
    <row r="7" spans="3:8" ht="18.75" customHeight="1">
      <c r="C7" s="51" t="s">
        <v>151</v>
      </c>
      <c r="D7" s="109" t="s">
        <v>152</v>
      </c>
      <c r="E7" s="78">
        <f t="shared" si="0"/>
        <v>0</v>
      </c>
      <c r="F7" s="1">
        <v>0</v>
      </c>
      <c r="G7" s="98"/>
      <c r="H7" s="99"/>
    </row>
    <row r="8" spans="3:8" ht="18.75" customHeight="1">
      <c r="C8" s="51" t="s">
        <v>153</v>
      </c>
      <c r="D8" s="109" t="s">
        <v>154</v>
      </c>
      <c r="E8" s="78">
        <f t="shared" si="0"/>
        <v>0</v>
      </c>
      <c r="F8" s="1">
        <f>SUM(F9:F10)</f>
        <v>0</v>
      </c>
      <c r="G8" s="98"/>
      <c r="H8" s="99"/>
    </row>
    <row r="9" spans="3:8" ht="18.75" customHeight="1">
      <c r="C9" s="50" t="s">
        <v>155</v>
      </c>
      <c r="D9" s="30" t="s">
        <v>156</v>
      </c>
      <c r="E9" s="78">
        <f t="shared" si="0"/>
        <v>0</v>
      </c>
      <c r="F9" s="1">
        <v>0</v>
      </c>
      <c r="G9" s="98"/>
      <c r="H9" s="99"/>
    </row>
    <row r="10" spans="3:8" ht="18.75" customHeight="1">
      <c r="C10" s="50" t="s">
        <v>157</v>
      </c>
      <c r="D10" s="30" t="s">
        <v>158</v>
      </c>
      <c r="E10" s="78">
        <f t="shared" si="0"/>
        <v>0</v>
      </c>
      <c r="F10" s="1">
        <v>0</v>
      </c>
      <c r="G10" s="98"/>
      <c r="H10" s="99"/>
    </row>
    <row r="11" spans="3:8" ht="18.75" customHeight="1">
      <c r="C11" s="51" t="s">
        <v>159</v>
      </c>
      <c r="D11" s="109" t="s">
        <v>160</v>
      </c>
      <c r="E11" s="78">
        <f t="shared" si="0"/>
        <v>-1080</v>
      </c>
      <c r="F11" s="1">
        <f>SUM(F12:F19)</f>
        <v>-1080</v>
      </c>
      <c r="G11" s="98"/>
      <c r="H11" s="99"/>
    </row>
    <row r="12" spans="3:8" ht="18.75" customHeight="1">
      <c r="C12" s="50" t="s">
        <v>161</v>
      </c>
      <c r="D12" s="30" t="s">
        <v>62</v>
      </c>
      <c r="E12" s="78">
        <f t="shared" si="0"/>
        <v>0</v>
      </c>
      <c r="F12" s="1">
        <v>0</v>
      </c>
      <c r="G12" s="98"/>
      <c r="H12" s="99"/>
    </row>
    <row r="13" spans="3:8" ht="18.75" customHeight="1">
      <c r="C13" s="50" t="s">
        <v>162</v>
      </c>
      <c r="D13" s="30" t="s">
        <v>59</v>
      </c>
      <c r="E13" s="78">
        <f aca="true" t="shared" si="1" ref="E13:E19">SUM(F13)</f>
        <v>0</v>
      </c>
      <c r="F13" s="1">
        <v>0</v>
      </c>
      <c r="G13" s="98"/>
      <c r="H13" s="99"/>
    </row>
    <row r="14" spans="3:8" ht="27" customHeight="1">
      <c r="C14" s="50" t="s">
        <v>163</v>
      </c>
      <c r="D14" s="30" t="s">
        <v>164</v>
      </c>
      <c r="E14" s="78">
        <f t="shared" si="1"/>
        <v>0</v>
      </c>
      <c r="F14" s="1">
        <v>0</v>
      </c>
      <c r="G14" s="98"/>
      <c r="H14" s="99"/>
    </row>
    <row r="15" spans="3:8" ht="18.75" customHeight="1">
      <c r="C15" s="50" t="s">
        <v>165</v>
      </c>
      <c r="D15" s="30" t="s">
        <v>166</v>
      </c>
      <c r="E15" s="78">
        <f t="shared" si="1"/>
        <v>0</v>
      </c>
      <c r="F15" s="1">
        <v>0</v>
      </c>
      <c r="G15" s="98"/>
      <c r="H15" s="99"/>
    </row>
    <row r="16" spans="3:8" ht="18.75" customHeight="1">
      <c r="C16" s="50" t="s">
        <v>167</v>
      </c>
      <c r="D16" s="30" t="s">
        <v>168</v>
      </c>
      <c r="E16" s="78">
        <f t="shared" si="1"/>
        <v>0</v>
      </c>
      <c r="F16" s="1">
        <v>0</v>
      </c>
      <c r="G16" s="98"/>
      <c r="H16" s="99"/>
    </row>
    <row r="17" spans="3:8" ht="18.75" customHeight="1">
      <c r="C17" s="50" t="s">
        <v>169</v>
      </c>
      <c r="D17" s="30" t="s">
        <v>72</v>
      </c>
      <c r="E17" s="78">
        <f t="shared" si="1"/>
        <v>-1080</v>
      </c>
      <c r="F17" s="1">
        <v>-1080</v>
      </c>
      <c r="G17" s="98"/>
      <c r="H17" s="99"/>
    </row>
    <row r="18" spans="3:8" ht="27" customHeight="1">
      <c r="C18" s="50" t="s">
        <v>170</v>
      </c>
      <c r="D18" s="30" t="s">
        <v>171</v>
      </c>
      <c r="E18" s="78">
        <f t="shared" si="1"/>
        <v>0</v>
      </c>
      <c r="F18" s="1">
        <v>0</v>
      </c>
      <c r="G18" s="98"/>
      <c r="H18" s="99"/>
    </row>
    <row r="19" spans="3:8" ht="18.75" customHeight="1">
      <c r="C19" s="50" t="s">
        <v>172</v>
      </c>
      <c r="D19" s="30" t="s">
        <v>173</v>
      </c>
      <c r="E19" s="78">
        <f t="shared" si="1"/>
        <v>0</v>
      </c>
      <c r="F19" s="1">
        <v>0</v>
      </c>
      <c r="G19" s="98"/>
      <c r="H19" s="99"/>
    </row>
    <row r="20" spans="3:8" ht="18.75" customHeight="1">
      <c r="C20" s="51" t="s">
        <v>174</v>
      </c>
      <c r="D20" s="109" t="s">
        <v>175</v>
      </c>
      <c r="E20" s="78">
        <f aca="true" t="shared" si="2" ref="E20:E26">SUM(F20)</f>
        <v>61190</v>
      </c>
      <c r="F20" s="1">
        <v>61190</v>
      </c>
      <c r="G20" s="98"/>
      <c r="H20" s="99"/>
    </row>
    <row r="21" spans="3:8" ht="18.75" customHeight="1">
      <c r="C21" s="51" t="s">
        <v>176</v>
      </c>
      <c r="D21" s="109" t="s">
        <v>190</v>
      </c>
      <c r="E21" s="78">
        <f t="shared" si="2"/>
        <v>0</v>
      </c>
      <c r="F21" s="1">
        <v>0</v>
      </c>
      <c r="G21" s="98"/>
      <c r="H21" s="99"/>
    </row>
    <row r="22" spans="3:8" ht="18.75" customHeight="1">
      <c r="C22" s="51" t="s">
        <v>177</v>
      </c>
      <c r="D22" s="109" t="s">
        <v>178</v>
      </c>
      <c r="E22" s="78">
        <f t="shared" si="2"/>
        <v>21034</v>
      </c>
      <c r="F22" s="1">
        <v>21034</v>
      </c>
      <c r="G22" s="98"/>
      <c r="H22" s="99"/>
    </row>
    <row r="23" spans="3:8" ht="18.75" customHeight="1">
      <c r="C23" s="51" t="s">
        <v>179</v>
      </c>
      <c r="D23" s="109" t="s">
        <v>191</v>
      </c>
      <c r="E23" s="78">
        <f t="shared" si="2"/>
        <v>0</v>
      </c>
      <c r="F23" s="1">
        <v>0</v>
      </c>
      <c r="G23" s="98"/>
      <c r="H23" s="99"/>
    </row>
    <row r="24" spans="3:8" ht="18.75" customHeight="1">
      <c r="C24" s="51" t="s">
        <v>180</v>
      </c>
      <c r="D24" s="109" t="s">
        <v>181</v>
      </c>
      <c r="E24" s="78">
        <f t="shared" si="2"/>
        <v>0</v>
      </c>
      <c r="F24" s="1">
        <f>SUM(F25:F26)</f>
        <v>0</v>
      </c>
      <c r="G24" s="98"/>
      <c r="H24" s="99"/>
    </row>
    <row r="25" spans="3:8" ht="18.75" customHeight="1">
      <c r="C25" s="50" t="s">
        <v>182</v>
      </c>
      <c r="D25" s="30" t="s">
        <v>183</v>
      </c>
      <c r="E25" s="78">
        <f t="shared" si="2"/>
        <v>0</v>
      </c>
      <c r="F25" s="1">
        <v>0</v>
      </c>
      <c r="G25" s="98"/>
      <c r="H25" s="99"/>
    </row>
    <row r="26" spans="3:8" ht="18.75" customHeight="1">
      <c r="C26" s="50" t="s">
        <v>184</v>
      </c>
      <c r="D26" s="30" t="s">
        <v>173</v>
      </c>
      <c r="E26" s="78">
        <f t="shared" si="2"/>
        <v>0</v>
      </c>
      <c r="F26" s="1">
        <v>0</v>
      </c>
      <c r="G26" s="98"/>
      <c r="H26" s="99"/>
    </row>
    <row r="27" spans="3:8" ht="18.75" customHeight="1" thickBot="1">
      <c r="C27" s="110" t="s">
        <v>185</v>
      </c>
      <c r="D27" s="111" t="s">
        <v>193</v>
      </c>
      <c r="E27" s="100">
        <f>SUM(E24+E23+E22+E21+E11+E8+E7+E4+E20)</f>
        <v>682918</v>
      </c>
      <c r="F27" s="100">
        <f>SUM(F24+F23+F22+F21+F11+F8+F7+F4+F20)</f>
        <v>682918</v>
      </c>
      <c r="G27" s="112"/>
      <c r="H27" s="113"/>
    </row>
    <row r="28" spans="3:8" ht="21" customHeight="1" thickBot="1">
      <c r="C28" s="87" t="s">
        <v>186</v>
      </c>
      <c r="D28" s="88" t="s">
        <v>194</v>
      </c>
      <c r="E28" s="89">
        <f>SUM(E27+'Table 1.2 Liabilities'!E45)</f>
        <v>1698472</v>
      </c>
      <c r="F28" s="89">
        <f>SUM(F27+'Table 1.2 Liabilities'!F45)</f>
        <v>1006365</v>
      </c>
      <c r="G28" s="89">
        <f>SUM(G27+'Table 1.2 Liabilities'!G45)</f>
        <v>577759</v>
      </c>
      <c r="H28" s="90">
        <f>SUM(H27+'Table 1.2 Liabilities'!H45)</f>
        <v>114348</v>
      </c>
    </row>
    <row r="30" ht="12.75">
      <c r="G30" s="2"/>
    </row>
    <row r="31" ht="12.75">
      <c r="G31" s="2"/>
    </row>
    <row r="33" spans="3:5" ht="12.75">
      <c r="C33" s="9" t="s">
        <v>336</v>
      </c>
      <c r="E33" s="101"/>
    </row>
    <row r="34" ht="12.75">
      <c r="E34" s="101"/>
    </row>
    <row r="35" spans="3:5" ht="12.75">
      <c r="C35" s="9" t="s">
        <v>337</v>
      </c>
      <c r="E35" s="101"/>
    </row>
    <row r="36" ht="12.75">
      <c r="E36" s="101"/>
    </row>
    <row r="37" spans="3:5" ht="12.75">
      <c r="C37" s="9" t="s">
        <v>188</v>
      </c>
      <c r="D37" s="102">
        <v>41212</v>
      </c>
      <c r="E37" s="101"/>
    </row>
    <row r="38" ht="12.75">
      <c r="E38" s="101"/>
    </row>
    <row r="39" spans="3:5" ht="12.75">
      <c r="C39" s="103" t="s">
        <v>334</v>
      </c>
      <c r="E39" s="101"/>
    </row>
    <row r="41" spans="3:5" ht="12.75">
      <c r="C41" s="9" t="s">
        <v>195</v>
      </c>
      <c r="E41" s="101"/>
    </row>
  </sheetData>
  <sheetProtection/>
  <printOptions horizontalCentered="1" verticalCentered="1"/>
  <pageMargins left="0.6299212598425197" right="0.6299212598425197" top="0.984251968503937" bottom="0.7874015748031497" header="0.5118110236220472" footer="0.5118110236220472"/>
  <pageSetup fitToHeight="1" fitToWidth="1" horizontalDpi="600" verticalDpi="600" orientation="portrait" paperSize="9" scale="79" r:id="rId1"/>
  <headerFooter alignWithMargins="0">
    <oddHeader>&amp;LБългарска народна банка
Система за наблюдение на банките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90" zoomScaleNormal="90" zoomScaleSheetLayoutView="100" zoomScalePageLayoutView="0" workbookViewId="0" topLeftCell="A46">
      <selection activeCell="A46" sqref="A1:IV16384"/>
    </sheetView>
  </sheetViews>
  <sheetFormatPr defaultColWidth="9.140625" defaultRowHeight="12.75"/>
  <cols>
    <col min="1" max="1" width="1.8515625" style="9" customWidth="1"/>
    <col min="2" max="2" width="8.00390625" style="9" customWidth="1"/>
    <col min="3" max="3" width="72.8515625" style="9" customWidth="1"/>
    <col min="4" max="4" width="16.421875" style="9" customWidth="1"/>
    <col min="5" max="5" width="11.421875" style="9" customWidth="1"/>
    <col min="6" max="6" width="10.7109375" style="9" customWidth="1"/>
    <col min="7" max="7" width="10.8515625" style="9" customWidth="1"/>
    <col min="8" max="16384" width="9.140625" style="9" customWidth="1"/>
  </cols>
  <sheetData>
    <row r="1" ht="12.75">
      <c r="B1" s="11"/>
    </row>
    <row r="2" spans="2:3" ht="12.75">
      <c r="B2" s="11"/>
      <c r="C2" s="11"/>
    </row>
    <row r="3" spans="2:3" ht="12.75">
      <c r="B3" s="11"/>
      <c r="C3" s="11"/>
    </row>
    <row r="4" spans="2:4" ht="12.75">
      <c r="B4" s="11"/>
      <c r="D4" s="11"/>
    </row>
    <row r="5" spans="2:3" ht="12.75">
      <c r="B5" s="11"/>
      <c r="C5" s="11"/>
    </row>
    <row r="6" spans="1:6" ht="12.75">
      <c r="A6" s="11" t="s">
        <v>40</v>
      </c>
      <c r="B6" s="114"/>
      <c r="C6" s="115" t="str">
        <f>'Table 1.1 Assets'!C6</f>
        <v>ГРУПА БЪЛГАРСКА  БАНКА  ЗА РАЗВИТИЕ  </v>
      </c>
      <c r="D6" s="120" t="s">
        <v>42</v>
      </c>
      <c r="E6" s="120" t="s">
        <v>43</v>
      </c>
      <c r="F6" s="120" t="s">
        <v>44</v>
      </c>
    </row>
    <row r="7" spans="2:3" ht="12.75">
      <c r="B7" s="11"/>
      <c r="C7" s="11"/>
    </row>
    <row r="8" spans="4:6" ht="12.75">
      <c r="D8" s="121" t="s">
        <v>198</v>
      </c>
      <c r="E8" s="122" t="s">
        <v>273</v>
      </c>
      <c r="F8" s="122" t="s">
        <v>273</v>
      </c>
    </row>
    <row r="9" spans="2:6" ht="12.75">
      <c r="B9" s="11"/>
      <c r="C9" s="11"/>
      <c r="D9" s="101"/>
      <c r="E9" s="101"/>
      <c r="F9" s="101"/>
    </row>
    <row r="10" spans="2:6" ht="12.75">
      <c r="B10" s="11"/>
      <c r="C10" s="11"/>
      <c r="D10" s="101" t="s">
        <v>45</v>
      </c>
      <c r="E10" s="123">
        <f>SUM('Table 1.1 Assets'!E10)</f>
        <v>41153</v>
      </c>
      <c r="F10" s="123">
        <f>SUM('Table 1.1 Assets'!F10)</f>
        <v>41182</v>
      </c>
    </row>
    <row r="11" spans="2:6" ht="12.75">
      <c r="B11" s="11"/>
      <c r="C11" s="11"/>
      <c r="D11" s="101"/>
      <c r="E11" s="101"/>
      <c r="F11" s="101"/>
    </row>
    <row r="12" spans="2:6" ht="12.75">
      <c r="B12" s="11"/>
      <c r="C12" s="11"/>
      <c r="D12" s="101" t="s">
        <v>46</v>
      </c>
      <c r="E12" s="124" t="str">
        <f>'Table 1.1 Assets'!E12</f>
        <v>NASB9620</v>
      </c>
      <c r="F12" s="101"/>
    </row>
    <row r="13" spans="2:5" ht="12.75">
      <c r="B13" s="116"/>
      <c r="C13" s="116"/>
      <c r="D13" s="125"/>
      <c r="E13" s="101"/>
    </row>
    <row r="14" spans="3:5" ht="15.75">
      <c r="C14" s="117" t="s">
        <v>199</v>
      </c>
      <c r="D14" s="125"/>
      <c r="E14" s="101"/>
    </row>
    <row r="15" spans="2:5" ht="13.5" thickBot="1">
      <c r="B15" s="116"/>
      <c r="C15" s="116"/>
      <c r="D15" s="125"/>
      <c r="E15" s="101"/>
    </row>
    <row r="16" spans="2:7" ht="48.75" customHeight="1" thickBot="1">
      <c r="B16" s="94" t="s">
        <v>0</v>
      </c>
      <c r="C16" s="43" t="s">
        <v>200</v>
      </c>
      <c r="D16" s="43" t="s">
        <v>201</v>
      </c>
      <c r="E16" s="94" t="s">
        <v>326</v>
      </c>
      <c r="F16" s="94" t="s">
        <v>327</v>
      </c>
      <c r="G16" s="43" t="s">
        <v>328</v>
      </c>
    </row>
    <row r="17" spans="2:7" ht="14.25" customHeight="1" thickBot="1">
      <c r="B17" s="126">
        <v>1</v>
      </c>
      <c r="C17" s="127">
        <v>2</v>
      </c>
      <c r="D17" s="128">
        <v>3</v>
      </c>
      <c r="E17" s="129">
        <v>4</v>
      </c>
      <c r="F17" s="129">
        <v>5</v>
      </c>
      <c r="G17" s="129">
        <v>6</v>
      </c>
    </row>
    <row r="18" spans="2:9" ht="18.75" customHeight="1">
      <c r="B18" s="130" t="s">
        <v>202</v>
      </c>
      <c r="C18" s="131" t="s">
        <v>203</v>
      </c>
      <c r="D18" s="132">
        <f>SUM(D19-D28)-D35+D36+D40-D41+D42+D48+D55+D56+D57+D58+D59-D60</f>
        <v>49696</v>
      </c>
      <c r="E18" s="132">
        <f>SUM(E19-E28)-E35+E36+E40-E41+E42+E48+E55+E56+E57+E58+E59-E60</f>
        <v>30717</v>
      </c>
      <c r="F18" s="132">
        <f>SUM(F19-F28)-F35+F36+F40-F41+F42+F48+F55+F56+F57+F58+F59-F60</f>
        <v>16872</v>
      </c>
      <c r="G18" s="133">
        <f>SUM(G19-G28)-G35+G36+G40-G41+G42+G48+G55+G56+G57+G58+G59-G60</f>
        <v>2107</v>
      </c>
      <c r="I18" s="2"/>
    </row>
    <row r="19" spans="2:7" ht="18.75" customHeight="1">
      <c r="B19" s="134" t="s">
        <v>204</v>
      </c>
      <c r="C19" s="135" t="s">
        <v>205</v>
      </c>
      <c r="D19" s="136">
        <f>SUM(D20:D27)</f>
        <v>64860</v>
      </c>
      <c r="E19" s="136">
        <f>SUM(E20:E27)</f>
        <v>33358</v>
      </c>
      <c r="F19" s="136">
        <f>SUM(F20:F27)</f>
        <v>28909</v>
      </c>
      <c r="G19" s="137">
        <f>SUM(G20:G27)</f>
        <v>2593</v>
      </c>
    </row>
    <row r="20" spans="2:7" ht="18.75" customHeight="1">
      <c r="B20" s="118" t="s">
        <v>206</v>
      </c>
      <c r="C20" s="119" t="s">
        <v>207</v>
      </c>
      <c r="D20" s="136">
        <f>SUM(E20:G20)</f>
        <v>0</v>
      </c>
      <c r="E20" s="79">
        <v>0</v>
      </c>
      <c r="F20" s="79">
        <v>0</v>
      </c>
      <c r="G20" s="80">
        <v>0</v>
      </c>
    </row>
    <row r="21" spans="2:7" ht="24.75" customHeight="1">
      <c r="B21" s="118" t="s">
        <v>208</v>
      </c>
      <c r="C21" s="119" t="s">
        <v>231</v>
      </c>
      <c r="D21" s="136">
        <f aca="true" t="shared" si="0" ref="D21:D27">SUM(E21:G21)</f>
        <v>0</v>
      </c>
      <c r="E21" s="79">
        <v>0</v>
      </c>
      <c r="F21" s="79">
        <v>0</v>
      </c>
      <c r="G21" s="80">
        <v>0</v>
      </c>
    </row>
    <row r="22" spans="2:7" ht="26.25" customHeight="1">
      <c r="B22" s="118" t="s">
        <v>209</v>
      </c>
      <c r="C22" s="119" t="s">
        <v>330</v>
      </c>
      <c r="D22" s="136">
        <f t="shared" si="0"/>
        <v>0</v>
      </c>
      <c r="E22" s="79">
        <v>0</v>
      </c>
      <c r="F22" s="79">
        <v>0</v>
      </c>
      <c r="G22" s="80">
        <v>0</v>
      </c>
    </row>
    <row r="23" spans="2:7" ht="18.75" customHeight="1">
      <c r="B23" s="118" t="s">
        <v>210</v>
      </c>
      <c r="C23" s="119" t="s">
        <v>72</v>
      </c>
      <c r="D23" s="136">
        <f t="shared" si="0"/>
        <v>1973</v>
      </c>
      <c r="E23" s="79">
        <v>296</v>
      </c>
      <c r="F23" s="79">
        <v>1677</v>
      </c>
      <c r="G23" s="80">
        <v>0</v>
      </c>
    </row>
    <row r="24" spans="2:7" ht="18.75" customHeight="1">
      <c r="B24" s="118" t="s">
        <v>211</v>
      </c>
      <c r="C24" s="119" t="s">
        <v>71</v>
      </c>
      <c r="D24" s="136">
        <f t="shared" si="0"/>
        <v>62685</v>
      </c>
      <c r="E24" s="79">
        <v>33062</v>
      </c>
      <c r="F24" s="79">
        <v>27030</v>
      </c>
      <c r="G24" s="80">
        <v>2593</v>
      </c>
    </row>
    <row r="25" spans="2:7" ht="18.75" customHeight="1">
      <c r="B25" s="118" t="s">
        <v>212</v>
      </c>
      <c r="C25" s="119" t="s">
        <v>70</v>
      </c>
      <c r="D25" s="136">
        <f t="shared" si="0"/>
        <v>202</v>
      </c>
      <c r="E25" s="79">
        <v>0</v>
      </c>
      <c r="F25" s="79">
        <v>202</v>
      </c>
      <c r="G25" s="80">
        <v>0</v>
      </c>
    </row>
    <row r="26" spans="2:7" ht="18.75" customHeight="1">
      <c r="B26" s="118" t="s">
        <v>213</v>
      </c>
      <c r="C26" s="119" t="s">
        <v>214</v>
      </c>
      <c r="D26" s="136">
        <f t="shared" si="0"/>
        <v>0</v>
      </c>
      <c r="E26" s="79">
        <v>0</v>
      </c>
      <c r="F26" s="79">
        <v>0</v>
      </c>
      <c r="G26" s="80">
        <v>0</v>
      </c>
    </row>
    <row r="27" spans="2:7" ht="18.75" customHeight="1">
      <c r="B27" s="118" t="s">
        <v>215</v>
      </c>
      <c r="C27" s="119" t="s">
        <v>53</v>
      </c>
      <c r="D27" s="136">
        <f t="shared" si="0"/>
        <v>0</v>
      </c>
      <c r="E27" s="79">
        <v>0</v>
      </c>
      <c r="F27" s="79">
        <v>0</v>
      </c>
      <c r="G27" s="80">
        <v>0</v>
      </c>
    </row>
    <row r="28" spans="2:7" ht="18.75" customHeight="1">
      <c r="B28" s="138" t="s">
        <v>216</v>
      </c>
      <c r="C28" s="139" t="s">
        <v>217</v>
      </c>
      <c r="D28" s="136">
        <f>SUM(D29:D34)</f>
        <v>17405</v>
      </c>
      <c r="E28" s="136">
        <f>SUM(E29:E34)</f>
        <v>4038</v>
      </c>
      <c r="F28" s="136">
        <f>SUM(F29:F34)</f>
        <v>12868</v>
      </c>
      <c r="G28" s="137">
        <f>SUM(G29:G34)</f>
        <v>499</v>
      </c>
    </row>
    <row r="29" spans="2:7" ht="18.75" customHeight="1">
      <c r="B29" s="118" t="s">
        <v>218</v>
      </c>
      <c r="C29" s="119" t="s">
        <v>117</v>
      </c>
      <c r="D29" s="136">
        <f aca="true" t="shared" si="1" ref="D29:D34">SUM(E29:G29)</f>
        <v>0</v>
      </c>
      <c r="E29" s="79">
        <v>0</v>
      </c>
      <c r="F29" s="79">
        <v>0</v>
      </c>
      <c r="G29" s="80">
        <v>0</v>
      </c>
    </row>
    <row r="30" spans="2:7" ht="25.5" customHeight="1">
      <c r="B30" s="118" t="s">
        <v>219</v>
      </c>
      <c r="C30" s="119" t="s">
        <v>331</v>
      </c>
      <c r="D30" s="136">
        <f t="shared" si="1"/>
        <v>0</v>
      </c>
      <c r="E30" s="79">
        <v>0</v>
      </c>
      <c r="F30" s="79">
        <v>0</v>
      </c>
      <c r="G30" s="80">
        <v>0</v>
      </c>
    </row>
    <row r="31" spans="2:7" ht="25.5" customHeight="1">
      <c r="B31" s="118" t="s">
        <v>220</v>
      </c>
      <c r="C31" s="119" t="s">
        <v>332</v>
      </c>
      <c r="D31" s="136">
        <f t="shared" si="1"/>
        <v>0</v>
      </c>
      <c r="E31" s="79">
        <v>0</v>
      </c>
      <c r="F31" s="79">
        <v>0</v>
      </c>
      <c r="G31" s="80">
        <v>0</v>
      </c>
    </row>
    <row r="32" spans="2:7" ht="18.75" customHeight="1">
      <c r="B32" s="118" t="s">
        <v>221</v>
      </c>
      <c r="C32" s="119" t="s">
        <v>222</v>
      </c>
      <c r="D32" s="136">
        <f t="shared" si="1"/>
        <v>17405</v>
      </c>
      <c r="E32" s="79">
        <v>4038</v>
      </c>
      <c r="F32" s="79">
        <v>12868</v>
      </c>
      <c r="G32" s="80">
        <v>499</v>
      </c>
    </row>
    <row r="33" spans="2:7" ht="18.75" customHeight="1">
      <c r="B33" s="118" t="s">
        <v>223</v>
      </c>
      <c r="C33" s="119" t="s">
        <v>224</v>
      </c>
      <c r="D33" s="136">
        <f t="shared" si="1"/>
        <v>0</v>
      </c>
      <c r="E33" s="79">
        <v>0</v>
      </c>
      <c r="F33" s="79">
        <v>0</v>
      </c>
      <c r="G33" s="140">
        <v>0</v>
      </c>
    </row>
    <row r="34" spans="2:7" ht="18.75" customHeight="1">
      <c r="B34" s="118" t="s">
        <v>225</v>
      </c>
      <c r="C34" s="119" t="s">
        <v>141</v>
      </c>
      <c r="D34" s="136">
        <f t="shared" si="1"/>
        <v>0</v>
      </c>
      <c r="E34" s="79">
        <v>0</v>
      </c>
      <c r="F34" s="79">
        <v>0</v>
      </c>
      <c r="G34" s="140">
        <v>0</v>
      </c>
    </row>
    <row r="35" spans="2:7" ht="18.75" customHeight="1">
      <c r="B35" s="138" t="s">
        <v>226</v>
      </c>
      <c r="C35" s="139" t="s">
        <v>227</v>
      </c>
      <c r="D35" s="78">
        <v>0</v>
      </c>
      <c r="E35" s="78">
        <v>0</v>
      </c>
      <c r="F35" s="79"/>
      <c r="G35" s="140"/>
    </row>
    <row r="36" spans="2:7" ht="18.75" customHeight="1">
      <c r="B36" s="138" t="s">
        <v>228</v>
      </c>
      <c r="C36" s="139" t="s">
        <v>229</v>
      </c>
      <c r="D36" s="136">
        <f>SUM(D37:D39)</f>
        <v>15</v>
      </c>
      <c r="E36" s="78">
        <f>SUM(E37:E39)</f>
        <v>15</v>
      </c>
      <c r="F36" s="78">
        <f>SUM(F37:F39)</f>
        <v>0</v>
      </c>
      <c r="G36" s="141">
        <f>SUM(G37:G39)</f>
        <v>0</v>
      </c>
    </row>
    <row r="37" spans="2:7" ht="25.5" customHeight="1">
      <c r="B37" s="118" t="s">
        <v>230</v>
      </c>
      <c r="C37" s="119" t="s">
        <v>231</v>
      </c>
      <c r="D37" s="136">
        <f>SUM(E37:G37)</f>
        <v>0</v>
      </c>
      <c r="E37" s="79">
        <v>0</v>
      </c>
      <c r="F37" s="79">
        <v>0</v>
      </c>
      <c r="G37" s="80">
        <v>0</v>
      </c>
    </row>
    <row r="38" spans="2:7" ht="27" customHeight="1">
      <c r="B38" s="118" t="s">
        <v>232</v>
      </c>
      <c r="C38" s="119" t="s">
        <v>330</v>
      </c>
      <c r="D38" s="136">
        <f>SUM(E38:G38)</f>
        <v>0</v>
      </c>
      <c r="E38" s="79">
        <v>0</v>
      </c>
      <c r="F38" s="79">
        <v>0</v>
      </c>
      <c r="G38" s="80">
        <v>0</v>
      </c>
    </row>
    <row r="39" spans="2:7" ht="18.75" customHeight="1">
      <c r="B39" s="118" t="s">
        <v>233</v>
      </c>
      <c r="C39" s="119" t="s">
        <v>72</v>
      </c>
      <c r="D39" s="136">
        <f>SUM(E39:G39)</f>
        <v>15</v>
      </c>
      <c r="E39" s="79">
        <v>15</v>
      </c>
      <c r="F39" s="79">
        <v>0</v>
      </c>
      <c r="G39" s="80">
        <v>0</v>
      </c>
    </row>
    <row r="40" spans="2:7" ht="18.75" customHeight="1">
      <c r="B40" s="138" t="s">
        <v>234</v>
      </c>
      <c r="C40" s="139" t="s">
        <v>235</v>
      </c>
      <c r="D40" s="136">
        <f>SUM(E40:G40)</f>
        <v>2145</v>
      </c>
      <c r="E40" s="79">
        <v>1271</v>
      </c>
      <c r="F40" s="79">
        <v>834</v>
      </c>
      <c r="G40" s="80">
        <v>40</v>
      </c>
    </row>
    <row r="41" spans="2:7" ht="18.75" customHeight="1" thickBot="1">
      <c r="B41" s="142" t="s">
        <v>236</v>
      </c>
      <c r="C41" s="143" t="s">
        <v>237</v>
      </c>
      <c r="D41" s="144">
        <f>SUM(E41:G41)</f>
        <v>77</v>
      </c>
      <c r="E41" s="145">
        <v>47</v>
      </c>
      <c r="F41" s="145">
        <v>3</v>
      </c>
      <c r="G41" s="146">
        <v>27</v>
      </c>
    </row>
    <row r="42" spans="2:7" ht="27" customHeight="1">
      <c r="B42" s="147" t="s">
        <v>238</v>
      </c>
      <c r="C42" s="148" t="s">
        <v>239</v>
      </c>
      <c r="D42" s="132">
        <f>SUM(D43:D47)</f>
        <v>-150</v>
      </c>
      <c r="E42" s="149">
        <f>SUM(E43:E47)</f>
        <v>-150</v>
      </c>
      <c r="F42" s="10"/>
      <c r="G42" s="10"/>
    </row>
    <row r="43" spans="2:7" ht="18.75" customHeight="1">
      <c r="B43" s="118" t="s">
        <v>240</v>
      </c>
      <c r="C43" s="119" t="s">
        <v>72</v>
      </c>
      <c r="D43" s="136">
        <f>SUM(E43)</f>
        <v>-150</v>
      </c>
      <c r="E43" s="80">
        <v>-150</v>
      </c>
      <c r="F43" s="10"/>
      <c r="G43" s="10"/>
    </row>
    <row r="44" spans="2:7" ht="18.75" customHeight="1">
      <c r="B44" s="118" t="s">
        <v>241</v>
      </c>
      <c r="C44" s="119" t="s">
        <v>242</v>
      </c>
      <c r="D44" s="136">
        <f>SUM(E44)</f>
        <v>0</v>
      </c>
      <c r="E44" s="80">
        <v>0</v>
      </c>
      <c r="F44" s="10"/>
      <c r="G44" s="10"/>
    </row>
    <row r="45" spans="2:7" ht="18.75" customHeight="1">
      <c r="B45" s="118" t="s">
        <v>243</v>
      </c>
      <c r="C45" s="119" t="s">
        <v>70</v>
      </c>
      <c r="D45" s="136">
        <f>SUM(E45)</f>
        <v>0</v>
      </c>
      <c r="E45" s="80">
        <v>0</v>
      </c>
      <c r="F45" s="10"/>
      <c r="G45" s="10"/>
    </row>
    <row r="46" spans="2:7" ht="18.75" customHeight="1">
      <c r="B46" s="118" t="s">
        <v>244</v>
      </c>
      <c r="C46" s="119" t="s">
        <v>128</v>
      </c>
      <c r="D46" s="136">
        <f>SUM(E46)</f>
        <v>0</v>
      </c>
      <c r="E46" s="80">
        <v>0</v>
      </c>
      <c r="F46" s="10"/>
      <c r="G46" s="10"/>
    </row>
    <row r="47" spans="2:7" ht="18.75" customHeight="1">
      <c r="B47" s="118" t="s">
        <v>245</v>
      </c>
      <c r="C47" s="119" t="s">
        <v>246</v>
      </c>
      <c r="D47" s="136">
        <f>SUM(E47)</f>
        <v>0</v>
      </c>
      <c r="E47" s="80">
        <v>0</v>
      </c>
      <c r="F47" s="10"/>
      <c r="G47" s="10"/>
    </row>
    <row r="48" spans="2:7" ht="27" customHeight="1">
      <c r="B48" s="138" t="s">
        <v>247</v>
      </c>
      <c r="C48" s="139" t="s">
        <v>248</v>
      </c>
      <c r="D48" s="136">
        <f>SUM(D49:D54)</f>
        <v>780</v>
      </c>
      <c r="E48" s="150">
        <f>SUM(E49:E54)</f>
        <v>780</v>
      </c>
      <c r="F48" s="10"/>
      <c r="G48" s="10"/>
    </row>
    <row r="49" spans="2:7" ht="18.75" customHeight="1">
      <c r="B49" s="118" t="s">
        <v>249</v>
      </c>
      <c r="C49" s="119" t="s">
        <v>250</v>
      </c>
      <c r="D49" s="136">
        <f aca="true" t="shared" si="2" ref="D49:D60">SUM(E49)</f>
        <v>0</v>
      </c>
      <c r="E49" s="80">
        <v>0</v>
      </c>
      <c r="F49" s="10"/>
      <c r="G49" s="10"/>
    </row>
    <row r="50" spans="2:7" ht="18.75" customHeight="1">
      <c r="B50" s="118" t="s">
        <v>251</v>
      </c>
      <c r="C50" s="119" t="s">
        <v>252</v>
      </c>
      <c r="D50" s="136">
        <f t="shared" si="2"/>
        <v>125</v>
      </c>
      <c r="E50" s="80">
        <v>125</v>
      </c>
      <c r="F50" s="10"/>
      <c r="G50" s="10"/>
    </row>
    <row r="51" spans="2:7" ht="18.75" customHeight="1">
      <c r="B51" s="118" t="s">
        <v>253</v>
      </c>
      <c r="C51" s="119" t="s">
        <v>254</v>
      </c>
      <c r="D51" s="136">
        <f t="shared" si="2"/>
        <v>655</v>
      </c>
      <c r="E51" s="80">
        <v>655</v>
      </c>
      <c r="F51" s="10"/>
      <c r="G51" s="10"/>
    </row>
    <row r="52" spans="2:7" ht="18.75" customHeight="1">
      <c r="B52" s="118" t="s">
        <v>255</v>
      </c>
      <c r="C52" s="119" t="s">
        <v>256</v>
      </c>
      <c r="D52" s="136">
        <f t="shared" si="2"/>
        <v>0</v>
      </c>
      <c r="E52" s="80">
        <v>0</v>
      </c>
      <c r="F52" s="10"/>
      <c r="G52" s="10"/>
    </row>
    <row r="53" spans="2:7" ht="18.75" customHeight="1">
      <c r="B53" s="118" t="s">
        <v>257</v>
      </c>
      <c r="C53" s="119" t="s">
        <v>258</v>
      </c>
      <c r="D53" s="136">
        <f t="shared" si="2"/>
        <v>0</v>
      </c>
      <c r="E53" s="80">
        <v>0</v>
      </c>
      <c r="F53" s="10"/>
      <c r="G53" s="10"/>
    </row>
    <row r="54" spans="2:7" ht="18.75" customHeight="1">
      <c r="B54" s="118" t="s">
        <v>259</v>
      </c>
      <c r="C54" s="119" t="s">
        <v>260</v>
      </c>
      <c r="D54" s="136">
        <f t="shared" si="2"/>
        <v>0</v>
      </c>
      <c r="E54" s="80">
        <v>0</v>
      </c>
      <c r="F54" s="10"/>
      <c r="G54" s="10"/>
    </row>
    <row r="55" spans="2:7" ht="26.25" customHeight="1">
      <c r="B55" s="138" t="s">
        <v>261</v>
      </c>
      <c r="C55" s="139" t="s">
        <v>262</v>
      </c>
      <c r="D55" s="136">
        <f t="shared" si="2"/>
        <v>0</v>
      </c>
      <c r="E55" s="150">
        <v>0</v>
      </c>
      <c r="F55" s="10"/>
      <c r="G55" s="10"/>
    </row>
    <row r="56" spans="2:7" ht="18.75" customHeight="1">
      <c r="B56" s="138" t="s">
        <v>263</v>
      </c>
      <c r="C56" s="139" t="s">
        <v>264</v>
      </c>
      <c r="D56" s="136">
        <f t="shared" si="2"/>
        <v>0</v>
      </c>
      <c r="E56" s="150">
        <v>0</v>
      </c>
      <c r="F56" s="10"/>
      <c r="G56" s="10"/>
    </row>
    <row r="57" spans="2:7" ht="18.75" customHeight="1">
      <c r="B57" s="138" t="s">
        <v>265</v>
      </c>
      <c r="C57" s="139" t="s">
        <v>266</v>
      </c>
      <c r="D57" s="136">
        <f t="shared" si="2"/>
        <v>1</v>
      </c>
      <c r="E57" s="150">
        <v>1</v>
      </c>
      <c r="F57" s="10"/>
      <c r="G57" s="10"/>
    </row>
    <row r="58" spans="2:7" ht="27" customHeight="1">
      <c r="B58" s="138" t="s">
        <v>267</v>
      </c>
      <c r="C58" s="139" t="s">
        <v>268</v>
      </c>
      <c r="D58" s="136">
        <f t="shared" si="2"/>
        <v>20</v>
      </c>
      <c r="E58" s="150">
        <v>20</v>
      </c>
      <c r="F58" s="10"/>
      <c r="G58" s="10"/>
    </row>
    <row r="59" spans="2:7" ht="18.75" customHeight="1">
      <c r="B59" s="138" t="s">
        <v>269</v>
      </c>
      <c r="C59" s="139" t="s">
        <v>270</v>
      </c>
      <c r="D59" s="136">
        <f t="shared" si="2"/>
        <v>533</v>
      </c>
      <c r="E59" s="150">
        <v>533</v>
      </c>
      <c r="F59" s="10"/>
      <c r="G59" s="10"/>
    </row>
    <row r="60" spans="2:7" ht="18.75" customHeight="1" thickBot="1">
      <c r="B60" s="142" t="s">
        <v>271</v>
      </c>
      <c r="C60" s="143" t="s">
        <v>272</v>
      </c>
      <c r="D60" s="144">
        <f t="shared" si="2"/>
        <v>1026</v>
      </c>
      <c r="E60" s="151">
        <v>1026</v>
      </c>
      <c r="F60" s="10"/>
      <c r="G60" s="10"/>
    </row>
  </sheetData>
  <sheetProtection/>
  <printOptions horizontalCentered="1" verticalCentered="1"/>
  <pageMargins left="0.4330708661417323" right="0.4330708661417323" top="0.4724409448818898" bottom="0.3937007874015748" header="0.2362204724409449" footer="0.1968503937007874"/>
  <pageSetup fitToHeight="1" fitToWidth="1" horizontalDpi="600" verticalDpi="600" orientation="portrait" paperSize="9" scale="69" r:id="rId1"/>
  <headerFooter alignWithMargins="0">
    <oddHeader>&amp;LБългарска народна банка
Система за наблюдение на банките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45"/>
  <sheetViews>
    <sheetView tabSelected="1" zoomScale="75" zoomScaleNormal="75" zoomScaleSheetLayoutView="75" zoomScalePageLayoutView="0" workbookViewId="0" topLeftCell="A25">
      <selection activeCell="H34" sqref="H34"/>
    </sheetView>
  </sheetViews>
  <sheetFormatPr defaultColWidth="9.140625" defaultRowHeight="12.75"/>
  <cols>
    <col min="1" max="2" width="0.9921875" style="9" customWidth="1"/>
    <col min="3" max="3" width="8.7109375" style="9" customWidth="1"/>
    <col min="4" max="4" width="82.8515625" style="9" customWidth="1"/>
    <col min="5" max="5" width="23.8515625" style="9" customWidth="1"/>
    <col min="6" max="8" width="9.140625" style="9" customWidth="1"/>
    <col min="9" max="9" width="13.140625" style="9" bestFit="1" customWidth="1"/>
    <col min="10" max="11" width="9.140625" style="9" customWidth="1"/>
    <col min="12" max="12" width="11.00390625" style="9" bestFit="1" customWidth="1"/>
    <col min="13" max="16384" width="9.140625" style="9" customWidth="1"/>
  </cols>
  <sheetData>
    <row r="1" spans="3:5" ht="13.5" thickBot="1">
      <c r="C1" s="92"/>
      <c r="D1" s="92"/>
      <c r="E1" s="93"/>
    </row>
    <row r="2" spans="3:5" ht="60" customHeight="1" thickBot="1">
      <c r="C2" s="94" t="s">
        <v>0</v>
      </c>
      <c r="D2" s="43" t="s">
        <v>200</v>
      </c>
      <c r="E2" s="43" t="s">
        <v>201</v>
      </c>
    </row>
    <row r="3" spans="3:5" ht="18.75" customHeight="1" thickBot="1">
      <c r="C3" s="43">
        <v>1</v>
      </c>
      <c r="D3" s="43">
        <v>2</v>
      </c>
      <c r="E3" s="159">
        <v>3</v>
      </c>
    </row>
    <row r="4" spans="3:12" ht="18.75" customHeight="1">
      <c r="C4" s="160" t="s">
        <v>274</v>
      </c>
      <c r="D4" s="161" t="s">
        <v>275</v>
      </c>
      <c r="E4" s="162">
        <f>SUM(E5:E6)</f>
        <v>8478</v>
      </c>
      <c r="I4" s="152"/>
      <c r="L4" s="152"/>
    </row>
    <row r="5" spans="2:5" ht="18.75" customHeight="1">
      <c r="B5" s="63"/>
      <c r="C5" s="156" t="s">
        <v>276</v>
      </c>
      <c r="D5" s="119" t="s">
        <v>277</v>
      </c>
      <c r="E5" s="163">
        <v>5184</v>
      </c>
    </row>
    <row r="6" spans="3:5" ht="18.75" customHeight="1">
      <c r="C6" s="156" t="s">
        <v>278</v>
      </c>
      <c r="D6" s="119" t="s">
        <v>279</v>
      </c>
      <c r="E6" s="163">
        <v>3294</v>
      </c>
    </row>
    <row r="7" spans="3:5" ht="18.75" customHeight="1">
      <c r="C7" s="164" t="s">
        <v>280</v>
      </c>
      <c r="D7" s="165" t="s">
        <v>281</v>
      </c>
      <c r="E7" s="166">
        <f>SUM(E8:E10)</f>
        <v>237</v>
      </c>
    </row>
    <row r="8" spans="3:5" ht="18.75" customHeight="1">
      <c r="C8" s="156" t="s">
        <v>282</v>
      </c>
      <c r="D8" s="119" t="s">
        <v>61</v>
      </c>
      <c r="E8" s="163">
        <v>176</v>
      </c>
    </row>
    <row r="9" spans="3:5" ht="18.75" customHeight="1">
      <c r="C9" s="156" t="s">
        <v>283</v>
      </c>
      <c r="D9" s="119" t="s">
        <v>60</v>
      </c>
      <c r="E9" s="163">
        <v>0</v>
      </c>
    </row>
    <row r="10" spans="3:5" ht="18.75" customHeight="1">
      <c r="C10" s="156" t="s">
        <v>284</v>
      </c>
      <c r="D10" s="119" t="s">
        <v>285</v>
      </c>
      <c r="E10" s="163">
        <v>61</v>
      </c>
    </row>
    <row r="11" spans="3:5" ht="18.75" customHeight="1">
      <c r="C11" s="164" t="s">
        <v>286</v>
      </c>
      <c r="D11" s="165" t="s">
        <v>131</v>
      </c>
      <c r="E11" s="167">
        <v>4735</v>
      </c>
    </row>
    <row r="12" spans="3:5" ht="18.75" customHeight="1">
      <c r="C12" s="164" t="s">
        <v>287</v>
      </c>
      <c r="D12" s="168" t="s">
        <v>288</v>
      </c>
      <c r="E12" s="166">
        <f>SUM(E13+E18)</f>
        <v>12352</v>
      </c>
    </row>
    <row r="13" spans="3:5" ht="25.5" customHeight="1">
      <c r="C13" s="153" t="s">
        <v>289</v>
      </c>
      <c r="D13" s="154" t="s">
        <v>290</v>
      </c>
      <c r="E13" s="163">
        <f>SUM(E14+E15+E16+E17)</f>
        <v>12352</v>
      </c>
    </row>
    <row r="14" spans="3:5" ht="18.75" customHeight="1">
      <c r="C14" s="155" t="s">
        <v>291</v>
      </c>
      <c r="D14" s="119" t="s">
        <v>292</v>
      </c>
      <c r="E14" s="163">
        <v>0</v>
      </c>
    </row>
    <row r="15" spans="3:5" ht="18.75" customHeight="1">
      <c r="C15" s="155" t="s">
        <v>293</v>
      </c>
      <c r="D15" s="119" t="s">
        <v>72</v>
      </c>
      <c r="E15" s="163">
        <v>0</v>
      </c>
    </row>
    <row r="16" spans="3:5" ht="18.75" customHeight="1">
      <c r="C16" s="155" t="s">
        <v>294</v>
      </c>
      <c r="D16" s="119" t="s">
        <v>71</v>
      </c>
      <c r="E16" s="163">
        <v>12352</v>
      </c>
    </row>
    <row r="17" spans="3:5" ht="18.75" customHeight="1">
      <c r="C17" s="155" t="s">
        <v>295</v>
      </c>
      <c r="D17" s="119" t="s">
        <v>296</v>
      </c>
      <c r="E17" s="163">
        <v>0</v>
      </c>
    </row>
    <row r="18" spans="3:5" ht="24.75" customHeight="1">
      <c r="C18" s="169" t="s">
        <v>297</v>
      </c>
      <c r="D18" s="154" t="s">
        <v>298</v>
      </c>
      <c r="E18" s="163">
        <f>E19+E20+E21+E22+E23+E24</f>
        <v>0</v>
      </c>
    </row>
    <row r="19" spans="3:5" ht="18.75" customHeight="1">
      <c r="C19" s="156" t="s">
        <v>299</v>
      </c>
      <c r="D19" s="119" t="s">
        <v>61</v>
      </c>
      <c r="E19" s="163">
        <v>0</v>
      </c>
    </row>
    <row r="20" spans="3:5" ht="18.75" customHeight="1">
      <c r="C20" s="156" t="s">
        <v>300</v>
      </c>
      <c r="D20" s="119" t="s">
        <v>60</v>
      </c>
      <c r="E20" s="163">
        <v>0</v>
      </c>
    </row>
    <row r="21" spans="3:5" ht="18.75" customHeight="1">
      <c r="C21" s="156" t="s">
        <v>301</v>
      </c>
      <c r="D21" s="119" t="s">
        <v>58</v>
      </c>
      <c r="E21" s="163">
        <v>0</v>
      </c>
    </row>
    <row r="22" spans="3:5" ht="18.75" customHeight="1">
      <c r="C22" s="156" t="s">
        <v>302</v>
      </c>
      <c r="D22" s="119" t="s">
        <v>285</v>
      </c>
      <c r="E22" s="163">
        <v>0</v>
      </c>
    </row>
    <row r="23" spans="3:5" ht="25.5" customHeight="1">
      <c r="C23" s="155" t="s">
        <v>303</v>
      </c>
      <c r="D23" s="119" t="s">
        <v>304</v>
      </c>
      <c r="E23" s="163">
        <v>0</v>
      </c>
    </row>
    <row r="24" spans="3:5" ht="18.75" customHeight="1">
      <c r="C24" s="156" t="s">
        <v>305</v>
      </c>
      <c r="D24" s="119" t="s">
        <v>246</v>
      </c>
      <c r="E24" s="163">
        <v>0</v>
      </c>
    </row>
    <row r="25" spans="3:5" ht="18.75" customHeight="1">
      <c r="C25" s="164" t="s">
        <v>306</v>
      </c>
      <c r="D25" s="168" t="s">
        <v>307</v>
      </c>
      <c r="E25" s="166">
        <v>0</v>
      </c>
    </row>
    <row r="26" spans="3:5" ht="28.5" customHeight="1">
      <c r="C26" s="164" t="s">
        <v>308</v>
      </c>
      <c r="D26" s="168" t="s">
        <v>309</v>
      </c>
      <c r="E26" s="166">
        <v>0</v>
      </c>
    </row>
    <row r="27" spans="3:5" ht="39.75" customHeight="1">
      <c r="C27" s="164" t="s">
        <v>310</v>
      </c>
      <c r="D27" s="168" t="s">
        <v>311</v>
      </c>
      <c r="E27" s="166">
        <v>-180</v>
      </c>
    </row>
    <row r="28" spans="3:5" ht="33" customHeight="1">
      <c r="C28" s="157" t="s">
        <v>312</v>
      </c>
      <c r="D28" s="158" t="s">
        <v>313</v>
      </c>
      <c r="E28" s="170">
        <f>SUM('Table 2. Income Statemens - 1'!D18-'Table 2. Income Statements - 2'!E4-'Table 2. Income Statements - 2'!E7-'Table 2. Income Statements - 2'!E11-'Table 2. Income Statements - 2'!E12-'Table 2. Income Statements - 2'!E25+'Table 2. Income Statements - 2'!E26+'Table 2. Income Statements - 2'!E27)</f>
        <v>23714</v>
      </c>
    </row>
    <row r="29" spans="3:5" ht="25.5">
      <c r="C29" s="164" t="s">
        <v>314</v>
      </c>
      <c r="D29" s="168" t="s">
        <v>315</v>
      </c>
      <c r="E29" s="171">
        <v>2680</v>
      </c>
    </row>
    <row r="30" spans="3:5" ht="30">
      <c r="C30" s="172" t="s">
        <v>316</v>
      </c>
      <c r="D30" s="158" t="s">
        <v>317</v>
      </c>
      <c r="E30" s="170">
        <f>E28-E29</f>
        <v>21034</v>
      </c>
    </row>
    <row r="31" spans="3:5" ht="18" customHeight="1">
      <c r="C31" s="164" t="s">
        <v>318</v>
      </c>
      <c r="D31" s="165" t="s">
        <v>319</v>
      </c>
      <c r="E31" s="171">
        <v>0</v>
      </c>
    </row>
    <row r="32" spans="3:5" ht="30.75" thickBot="1">
      <c r="C32" s="173" t="s">
        <v>320</v>
      </c>
      <c r="D32" s="174" t="s">
        <v>321</v>
      </c>
      <c r="E32" s="175">
        <f>SUM(E30+E31)</f>
        <v>21034</v>
      </c>
    </row>
    <row r="33" spans="3:5" ht="16.5" customHeight="1" thickBot="1">
      <c r="C33" s="176" t="s">
        <v>322</v>
      </c>
      <c r="D33" s="177" t="s">
        <v>323</v>
      </c>
      <c r="E33" s="178">
        <v>0</v>
      </c>
    </row>
    <row r="34" spans="3:5" ht="15.75" thickBot="1">
      <c r="C34" s="179" t="s">
        <v>324</v>
      </c>
      <c r="D34" s="180" t="s">
        <v>325</v>
      </c>
      <c r="E34" s="181">
        <f>SUM(E32+E33)</f>
        <v>21034</v>
      </c>
    </row>
    <row r="35" spans="3:5" ht="12.75">
      <c r="C35" s="101"/>
      <c r="D35" s="101"/>
      <c r="E35" s="101"/>
    </row>
    <row r="36" spans="3:5" ht="12.75">
      <c r="C36" s="101"/>
      <c r="D36" s="101"/>
      <c r="E36" s="101"/>
    </row>
    <row r="37" spans="3:5" ht="12.75">
      <c r="C37" s="9" t="str">
        <f>'Table 1.3 Equity'!C33</f>
        <v>Изпълнителен директор: 1) Владимир  Гюлев                                                                    _________________________</v>
      </c>
      <c r="E37" s="101"/>
    </row>
    <row r="38" ht="12.75">
      <c r="E38" s="101"/>
    </row>
    <row r="39" spans="3:5" ht="12.75">
      <c r="C39" s="9" t="s">
        <v>335</v>
      </c>
      <c r="D39" s="9" t="str">
        <f>'Table 1.3 Equity'!C35</f>
        <v>                                                 2) Илия  Караниколов                                      _________________________</v>
      </c>
      <c r="E39" s="101"/>
    </row>
    <row r="40" ht="12.75">
      <c r="E40" s="101"/>
    </row>
    <row r="41" spans="3:5" ht="12.75">
      <c r="C41" s="9" t="s">
        <v>188</v>
      </c>
      <c r="D41" s="102">
        <f>+'Table 1.3 Equity'!D37</f>
        <v>41212</v>
      </c>
      <c r="E41" s="101"/>
    </row>
    <row r="42" ht="12.75">
      <c r="E42" s="101"/>
    </row>
    <row r="43" spans="3:5" ht="12.75">
      <c r="C43" s="9" t="str">
        <f>'Table 1.3 Equity'!C39</f>
        <v>Отговорен служител (име и телефон)   Иван Личев  9306306                                                  </v>
      </c>
      <c r="E43" s="101"/>
    </row>
    <row r="45" spans="3:5" ht="12.75">
      <c r="C45" s="9" t="s">
        <v>195</v>
      </c>
      <c r="E45" s="101"/>
    </row>
  </sheetData>
  <sheetProtection/>
  <printOptions horizontalCentered="1" vertic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Haas</dc:creator>
  <cp:keywords/>
  <dc:description/>
  <cp:lastModifiedBy>Veronika Mihailova</cp:lastModifiedBy>
  <cp:lastPrinted>2012-10-11T08:39:35Z</cp:lastPrinted>
  <dcterms:created xsi:type="dcterms:W3CDTF">2005-12-22T16:09:37Z</dcterms:created>
  <dcterms:modified xsi:type="dcterms:W3CDTF">2014-07-15T10:22:17Z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